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6\I trim\Cuadros Excel\"/>
    </mc:Choice>
  </mc:AlternateContent>
  <bookViews>
    <workbookView xWindow="0" yWindow="0" windowWidth="21600" windowHeight="9735" tabRatio="781"/>
  </bookViews>
  <sheets>
    <sheet name="Cuadro 3 RCN" sheetId="77" r:id="rId1"/>
  </sheets>
  <definedNames>
    <definedName name="_xlnm.Print_Area" localSheetId="0">'Cuadro 3 RCN'!$A$1:$N$113</definedName>
    <definedName name="_xlnm.Print_Titles" localSheetId="0">'Cuadro 3 RCN'!$8:$13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4" i="77" l="1"/>
  <c r="C104" i="77"/>
  <c r="H103" i="77"/>
  <c r="C103" i="77"/>
  <c r="H102" i="77"/>
  <c r="C102" i="77"/>
  <c r="H101" i="77"/>
  <c r="C101" i="77"/>
  <c r="H100" i="77"/>
  <c r="H99" i="77" s="1"/>
  <c r="C100" i="77"/>
  <c r="M99" i="77"/>
  <c r="L99" i="77"/>
  <c r="L93" i="77" s="1"/>
  <c r="K99" i="77"/>
  <c r="J99" i="77"/>
  <c r="I99" i="77"/>
  <c r="G99" i="77"/>
  <c r="F99" i="77"/>
  <c r="E99" i="77"/>
  <c r="D99" i="77"/>
  <c r="D93" i="77" s="1"/>
  <c r="C99" i="77"/>
  <c r="H98" i="77"/>
  <c r="C98" i="77"/>
  <c r="H97" i="77"/>
  <c r="C97" i="77"/>
  <c r="H96" i="77"/>
  <c r="C96" i="77"/>
  <c r="H95" i="77"/>
  <c r="H94" i="77" s="1"/>
  <c r="C95" i="77"/>
  <c r="M94" i="77"/>
  <c r="L94" i="77"/>
  <c r="K94" i="77"/>
  <c r="J94" i="77"/>
  <c r="J93" i="77" s="1"/>
  <c r="I94" i="77"/>
  <c r="G94" i="77"/>
  <c r="G93" i="77" s="1"/>
  <c r="F94" i="77"/>
  <c r="F93" i="77" s="1"/>
  <c r="E94" i="77"/>
  <c r="D94" i="77"/>
  <c r="M93" i="77"/>
  <c r="I93" i="77"/>
  <c r="E93" i="77"/>
  <c r="H92" i="77"/>
  <c r="C92" i="77"/>
  <c r="C90" i="77" s="1"/>
  <c r="H91" i="77"/>
  <c r="C91" i="77"/>
  <c r="M90" i="77"/>
  <c r="L90" i="77"/>
  <c r="K90" i="77"/>
  <c r="J90" i="77"/>
  <c r="I90" i="77"/>
  <c r="H90" i="77"/>
  <c r="G90" i="77"/>
  <c r="F90" i="77"/>
  <c r="E90" i="77"/>
  <c r="D90" i="77"/>
  <c r="H89" i="77"/>
  <c r="C89" i="77"/>
  <c r="H88" i="77"/>
  <c r="H86" i="77" s="1"/>
  <c r="C88" i="77"/>
  <c r="H87" i="77"/>
  <c r="C87" i="77"/>
  <c r="C86" i="77" s="1"/>
  <c r="M86" i="77"/>
  <c r="L86" i="77"/>
  <c r="K86" i="77"/>
  <c r="J86" i="77"/>
  <c r="I86" i="77"/>
  <c r="I81" i="77" s="1"/>
  <c r="I80" i="77" s="1"/>
  <c r="I78" i="77" s="1"/>
  <c r="G86" i="77"/>
  <c r="F86" i="77"/>
  <c r="E86" i="77"/>
  <c r="E81" i="77" s="1"/>
  <c r="E80" i="77" s="1"/>
  <c r="E78" i="77" s="1"/>
  <c r="D86" i="77"/>
  <c r="H85" i="77"/>
  <c r="C85" i="77"/>
  <c r="H84" i="77"/>
  <c r="C84" i="77"/>
  <c r="H83" i="77"/>
  <c r="H82" i="77" s="1"/>
  <c r="H81" i="77" s="1"/>
  <c r="C83" i="77"/>
  <c r="C82" i="77" s="1"/>
  <c r="M82" i="77"/>
  <c r="L82" i="77"/>
  <c r="K82" i="77"/>
  <c r="K81" i="77" s="1"/>
  <c r="J82" i="77"/>
  <c r="J81" i="77" s="1"/>
  <c r="I82" i="77"/>
  <c r="G82" i="77"/>
  <c r="G81" i="77" s="1"/>
  <c r="F82" i="77"/>
  <c r="F81" i="77" s="1"/>
  <c r="E82" i="77"/>
  <c r="D82" i="77"/>
  <c r="M81" i="77"/>
  <c r="L81" i="77"/>
  <c r="D81" i="77"/>
  <c r="L80" i="77"/>
  <c r="L78" i="77" s="1"/>
  <c r="H79" i="77"/>
  <c r="C79" i="77"/>
  <c r="H77" i="77"/>
  <c r="C77" i="77"/>
  <c r="H76" i="77"/>
  <c r="C76" i="77"/>
  <c r="H75" i="77"/>
  <c r="C75" i="77"/>
  <c r="C73" i="77" s="1"/>
  <c r="H74" i="77"/>
  <c r="C74" i="77"/>
  <c r="M73" i="77"/>
  <c r="L73" i="77"/>
  <c r="K73" i="77"/>
  <c r="J73" i="77"/>
  <c r="I73" i="77"/>
  <c r="H73" i="77"/>
  <c r="G73" i="77"/>
  <c r="F73" i="77"/>
  <c r="E73" i="77"/>
  <c r="D73" i="77"/>
  <c r="H72" i="77"/>
  <c r="C72" i="77"/>
  <c r="H71" i="77"/>
  <c r="H69" i="77" s="1"/>
  <c r="C71" i="77"/>
  <c r="H70" i="77"/>
  <c r="C70" i="77"/>
  <c r="C69" i="77" s="1"/>
  <c r="M69" i="77"/>
  <c r="M67" i="77" s="1"/>
  <c r="L69" i="77"/>
  <c r="L67" i="77" s="1"/>
  <c r="K69" i="77"/>
  <c r="J69" i="77"/>
  <c r="I69" i="77"/>
  <c r="I67" i="77" s="1"/>
  <c r="G69" i="77"/>
  <c r="F69" i="77"/>
  <c r="E69" i="77"/>
  <c r="E67" i="77" s="1"/>
  <c r="D69" i="77"/>
  <c r="D67" i="77" s="1"/>
  <c r="H68" i="77"/>
  <c r="C68" i="77"/>
  <c r="K67" i="77"/>
  <c r="J67" i="77"/>
  <c r="J19" i="77" s="1"/>
  <c r="J16" i="77" s="1"/>
  <c r="G67" i="77"/>
  <c r="F67" i="77"/>
  <c r="H65" i="77"/>
  <c r="C65" i="77"/>
  <c r="H64" i="77"/>
  <c r="C64" i="77"/>
  <c r="H63" i="77"/>
  <c r="H62" i="77" s="1"/>
  <c r="C63" i="77"/>
  <c r="M62" i="77"/>
  <c r="L62" i="77"/>
  <c r="K62" i="77"/>
  <c r="K60" i="77" s="1"/>
  <c r="J62" i="77"/>
  <c r="J60" i="77" s="1"/>
  <c r="J59" i="77" s="1"/>
  <c r="I62" i="77"/>
  <c r="G62" i="77"/>
  <c r="G60" i="77" s="1"/>
  <c r="F62" i="77"/>
  <c r="F60" i="77" s="1"/>
  <c r="F59" i="77" s="1"/>
  <c r="E62" i="77"/>
  <c r="D62" i="77"/>
  <c r="C62" i="77"/>
  <c r="C60" i="77" s="1"/>
  <c r="H61" i="77"/>
  <c r="C61" i="77"/>
  <c r="M60" i="77"/>
  <c r="L60" i="77"/>
  <c r="L59" i="77" s="1"/>
  <c r="I60" i="77"/>
  <c r="H60" i="77"/>
  <c r="E60" i="77"/>
  <c r="D60" i="77"/>
  <c r="K59" i="77"/>
  <c r="G59" i="77"/>
  <c r="H58" i="77"/>
  <c r="C58" i="77"/>
  <c r="H57" i="77"/>
  <c r="C57" i="77"/>
  <c r="H56" i="77"/>
  <c r="C56" i="77"/>
  <c r="H55" i="77"/>
  <c r="C55" i="77"/>
  <c r="H54" i="77"/>
  <c r="C54" i="77"/>
  <c r="H53" i="77"/>
  <c r="C53" i="77"/>
  <c r="H52" i="77"/>
  <c r="C52" i="77"/>
  <c r="H51" i="77"/>
  <c r="C51" i="77"/>
  <c r="H50" i="77"/>
  <c r="C50" i="77"/>
  <c r="H49" i="77"/>
  <c r="C49" i="77"/>
  <c r="C47" i="77" s="1"/>
  <c r="H48" i="77"/>
  <c r="C48" i="77"/>
  <c r="M47" i="77"/>
  <c r="L47" i="77"/>
  <c r="L34" i="77" s="1"/>
  <c r="K47" i="77"/>
  <c r="J47" i="77"/>
  <c r="I47" i="77"/>
  <c r="H47" i="77"/>
  <c r="G47" i="77"/>
  <c r="F47" i="77"/>
  <c r="E47" i="77"/>
  <c r="D47" i="77"/>
  <c r="D34" i="77" s="1"/>
  <c r="H46" i="77"/>
  <c r="C46" i="77"/>
  <c r="H45" i="77"/>
  <c r="C45" i="77"/>
  <c r="H44" i="77"/>
  <c r="C44" i="77"/>
  <c r="H43" i="77"/>
  <c r="C43" i="77"/>
  <c r="H42" i="77"/>
  <c r="C42" i="77"/>
  <c r="H41" i="77"/>
  <c r="C41" i="77"/>
  <c r="H40" i="77"/>
  <c r="C40" i="77"/>
  <c r="H39" i="77"/>
  <c r="C39" i="77"/>
  <c r="C38" i="77"/>
  <c r="C37" i="77"/>
  <c r="C36" i="77"/>
  <c r="C35" i="77" s="1"/>
  <c r="C34" i="77" s="1"/>
  <c r="M35" i="77"/>
  <c r="L35" i="77"/>
  <c r="K35" i="77"/>
  <c r="K34" i="77" s="1"/>
  <c r="J35" i="77"/>
  <c r="J34" i="77" s="1"/>
  <c r="I35" i="77"/>
  <c r="G35" i="77"/>
  <c r="G34" i="77" s="1"/>
  <c r="F35" i="77"/>
  <c r="F34" i="77" s="1"/>
  <c r="E35" i="77"/>
  <c r="D35" i="77"/>
  <c r="M34" i="77"/>
  <c r="I34" i="77"/>
  <c r="E34" i="77"/>
  <c r="H33" i="77"/>
  <c r="C33" i="77"/>
  <c r="H32" i="77"/>
  <c r="C32" i="77"/>
  <c r="H31" i="77"/>
  <c r="C31" i="77"/>
  <c r="C29" i="77" s="1"/>
  <c r="C22" i="77" s="1"/>
  <c r="H30" i="77"/>
  <c r="C30" i="77"/>
  <c r="M29" i="77"/>
  <c r="M23" i="77" s="1"/>
  <c r="L29" i="77"/>
  <c r="L22" i="77" s="1"/>
  <c r="L19" i="77" s="1"/>
  <c r="L16" i="77" s="1"/>
  <c r="K29" i="77"/>
  <c r="K22" i="77" s="1"/>
  <c r="K19" i="77" s="1"/>
  <c r="K16" i="77" s="1"/>
  <c r="J29" i="77"/>
  <c r="I29" i="77"/>
  <c r="I23" i="77" s="1"/>
  <c r="H29" i="77"/>
  <c r="H22" i="77" s="1"/>
  <c r="G29" i="77"/>
  <c r="G22" i="77" s="1"/>
  <c r="G19" i="77" s="1"/>
  <c r="G16" i="77" s="1"/>
  <c r="F29" i="77"/>
  <c r="E29" i="77"/>
  <c r="E23" i="77" s="1"/>
  <c r="D29" i="77"/>
  <c r="D22" i="77" s="1"/>
  <c r="H28" i="77"/>
  <c r="C28" i="77"/>
  <c r="H27" i="77"/>
  <c r="C27" i="77"/>
  <c r="H26" i="77"/>
  <c r="C26" i="77"/>
  <c r="H25" i="77"/>
  <c r="H24" i="77" s="1"/>
  <c r="C25" i="77"/>
  <c r="M24" i="77"/>
  <c r="L24" i="77"/>
  <c r="L23" i="77" s="1"/>
  <c r="K24" i="77"/>
  <c r="J24" i="77"/>
  <c r="I24" i="77"/>
  <c r="G24" i="77"/>
  <c r="F24" i="77"/>
  <c r="E24" i="77"/>
  <c r="D24" i="77"/>
  <c r="D23" i="77" s="1"/>
  <c r="C24" i="77"/>
  <c r="J23" i="77"/>
  <c r="F23" i="77"/>
  <c r="M22" i="77"/>
  <c r="J22" i="77"/>
  <c r="I22" i="77"/>
  <c r="F22" i="77"/>
  <c r="E22" i="77"/>
  <c r="E19" i="77" s="1"/>
  <c r="E16" i="77" s="1"/>
  <c r="M21" i="77"/>
  <c r="M20" i="77" s="1"/>
  <c r="L21" i="77"/>
  <c r="I21" i="77"/>
  <c r="I20" i="77" s="1"/>
  <c r="E21" i="77"/>
  <c r="E20" i="77" s="1"/>
  <c r="D21" i="77"/>
  <c r="F19" i="77"/>
  <c r="F16" i="77" s="1"/>
  <c r="M18" i="77"/>
  <c r="I18" i="77"/>
  <c r="E18" i="77"/>
  <c r="H36" i="77"/>
  <c r="H37" i="77"/>
  <c r="H38" i="77"/>
  <c r="F80" i="77" l="1"/>
  <c r="F78" i="77" s="1"/>
  <c r="C94" i="77"/>
  <c r="D80" i="77"/>
  <c r="D78" i="77" s="1"/>
  <c r="C93" i="77"/>
  <c r="C59" i="77"/>
  <c r="I15" i="77"/>
  <c r="C21" i="77"/>
  <c r="C23" i="77"/>
  <c r="H59" i="77"/>
  <c r="I14" i="77"/>
  <c r="I105" i="77" s="1"/>
  <c r="M19" i="77"/>
  <c r="M16" i="77" s="1"/>
  <c r="M80" i="77"/>
  <c r="M78" i="77" s="1"/>
  <c r="D19" i="77"/>
  <c r="D16" i="77" s="1"/>
  <c r="G21" i="77"/>
  <c r="G23" i="77"/>
  <c r="M15" i="77"/>
  <c r="I59" i="77"/>
  <c r="G80" i="77"/>
  <c r="G78" i="77" s="1"/>
  <c r="H35" i="77"/>
  <c r="J21" i="77"/>
  <c r="H19" i="77"/>
  <c r="H16" i="77" s="1"/>
  <c r="C19" i="77"/>
  <c r="C16" i="77" s="1"/>
  <c r="D59" i="77"/>
  <c r="C67" i="77"/>
  <c r="E14" i="77"/>
  <c r="E105" i="77" s="1"/>
  <c r="E15" i="77"/>
  <c r="E17" i="77"/>
  <c r="D18" i="77"/>
  <c r="D20" i="77"/>
  <c r="L18" i="77"/>
  <c r="L20" i="77"/>
  <c r="I19" i="77"/>
  <c r="I16" i="77" s="1"/>
  <c r="F21" i="77"/>
  <c r="K21" i="77"/>
  <c r="K23" i="77"/>
  <c r="H23" i="77"/>
  <c r="E59" i="77"/>
  <c r="M59" i="77"/>
  <c r="H67" i="77"/>
  <c r="J80" i="77"/>
  <c r="J78" i="77" s="1"/>
  <c r="C81" i="77"/>
  <c r="K93" i="77"/>
  <c r="K80" i="77" s="1"/>
  <c r="K78" i="77" s="1"/>
  <c r="H93" i="77"/>
  <c r="H80" i="77" s="1"/>
  <c r="H78" i="77" s="1"/>
  <c r="C80" i="77" l="1"/>
  <c r="C78" i="77" s="1"/>
  <c r="L14" i="77"/>
  <c r="L105" i="77" s="1"/>
  <c r="L15" i="77"/>
  <c r="L17" i="77"/>
  <c r="F20" i="77"/>
  <c r="F18" i="77"/>
  <c r="D14" i="77"/>
  <c r="D105" i="77" s="1"/>
  <c r="D15" i="77"/>
  <c r="D17" i="77"/>
  <c r="J20" i="77"/>
  <c r="J18" i="77"/>
  <c r="M17" i="77"/>
  <c r="C18" i="77"/>
  <c r="C20" i="77"/>
  <c r="M14" i="77"/>
  <c r="M105" i="77" s="1"/>
  <c r="K18" i="77"/>
  <c r="K20" i="77"/>
  <c r="G18" i="77"/>
  <c r="G20" i="77"/>
  <c r="H34" i="77"/>
  <c r="H21" i="77"/>
  <c r="I17" i="77"/>
  <c r="C17" i="77" l="1"/>
  <c r="C14" i="77"/>
  <c r="C105" i="77" s="1"/>
  <c r="C15" i="77"/>
  <c r="K17" i="77"/>
  <c r="K14" i="77"/>
  <c r="K105" i="77" s="1"/>
  <c r="K15" i="77"/>
  <c r="J14" i="77"/>
  <c r="J105" i="77" s="1"/>
  <c r="J17" i="77"/>
  <c r="J15" i="77"/>
  <c r="H18" i="77"/>
  <c r="H20" i="77"/>
  <c r="G17" i="77"/>
  <c r="G15" i="77"/>
  <c r="G14" i="77"/>
  <c r="G105" i="77" s="1"/>
  <c r="F17" i="77"/>
  <c r="F15" i="77"/>
  <c r="F14" i="77"/>
  <c r="F105" i="77" s="1"/>
  <c r="H14" i="77" l="1"/>
  <c r="H105" i="77" s="1"/>
  <c r="H15" i="77"/>
  <c r="H17" i="77"/>
</calcChain>
</file>

<file path=xl/sharedStrings.xml><?xml version="1.0" encoding="utf-8"?>
<sst xmlns="http://schemas.openxmlformats.org/spreadsheetml/2006/main" count="131" uniqueCount="97">
  <si>
    <t>Cuadro 3. RESUMEN DE LOS COMPONENTES NORMALIZADOS DE LA BALANZA DE PAGOS</t>
  </si>
  <si>
    <t>Resumen de los 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</si>
  <si>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</si>
  <si>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</si>
  <si>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</si>
  <si>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</si>
  <si>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</si>
  <si>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</si>
  <si>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</si>
  <si>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</si>
  <si>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</si>
  <si>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</si>
  <si>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</si>
  <si>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</si>
  <si>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</si>
  <si>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</si>
  <si>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</si>
  <si>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</si>
  <si>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</si>
  <si>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</si>
  <si>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</si>
  <si>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</si>
  <si>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</si>
  <si>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</si>
  <si>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</si>
  <si>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</si>
  <si>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</si>
  <si>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</si>
  <si>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</si>
  <si>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</si>
  <si>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</si>
  <si>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</si>
  <si>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</si>
  <si>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</si>
  <si>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</si>
  <si>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</si>
  <si>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</si>
  <si>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</si>
  <si>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</si>
  <si>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</si>
  <si>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</si>
  <si>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</si>
  <si>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</si>
  <si>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</si>
  <si>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</si>
  <si>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</si>
  <si>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</si>
  <si>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</si>
  <si>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</si>
  <si>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Renta (débito)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</si>
  <si>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</si>
  <si>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</si>
  <si>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</si>
  <si>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</si>
  <si>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</si>
  <si>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</si>
  <si>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</si>
  <si>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</si>
  <si>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</si>
  <si>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</si>
  <si>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</si>
  <si>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</si>
  <si>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</si>
  <si>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</si>
  <si>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</si>
  <si>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</si>
  <si>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</si>
  <si>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</si>
  <si>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</si>
  <si>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</si>
  <si>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</si>
  <si>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</si>
  <si>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</si>
  <si>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</si>
  <si>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</si>
  <si>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</si>
  <si>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</si>
  <si>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</si>
  <si>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</si>
  <si>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Línea núm.</t>
  </si>
  <si>
    <t>(En millones de balboas)</t>
  </si>
  <si>
    <t>0.0 Cuando la cantidad es menor a la unidad o fracción decimal adoptada, para la expresión del dato.</t>
  </si>
  <si>
    <t>Primer trimestre</t>
  </si>
  <si>
    <t xml:space="preserve">      C.  Renta (neta): (Continuación)</t>
  </si>
  <si>
    <t>2024 (P)</t>
  </si>
  <si>
    <t>NOTA: De existir diferencia entre el total y los parciales, se debe al redondeo.</t>
  </si>
  <si>
    <t>DE PANAMÁ, SEGÚN PARTIDA: AÑOS 2024-25 Y PRIMER TRIMESTRE 2026</t>
  </si>
  <si>
    <t>2025 (P)</t>
  </si>
  <si>
    <t>2026 (E)</t>
  </si>
  <si>
    <t xml:space="preserve">                     2.1  Inversión directa</t>
  </si>
  <si>
    <t xml:space="preserve">                     2.2  Inversión de cartera</t>
  </si>
  <si>
    <t xml:space="preserve">                     2.3  Otra inversión</t>
  </si>
  <si>
    <t xml:space="preserve">                       1.1.2  Utilidades reinvertidas</t>
  </si>
  <si>
    <t xml:space="preserve">                       1.1.3  Otro capital</t>
  </si>
  <si>
    <t xml:space="preserve">                       1.2.2  Utilidades reinvertidas</t>
  </si>
  <si>
    <t xml:space="preserve">                       1.2.3  Otro capital</t>
  </si>
  <si>
    <t>-  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</si>
</sst>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;\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3" fillId="2" borderId="1" xfId="0" applyNumberFormat="1" applyFont="1" applyFill="1" applyBorder="1"/>
    <xf numFmtId="0" fontId="3" fillId="2" borderId="5" xfId="0" applyNumberFormat="1" applyFont="1" applyFill="1" applyBorder="1"/>
    <xf numFmtId="0" fontId="3" fillId="2" borderId="2" xfId="0" applyNumberFormat="1" applyFont="1" applyFill="1" applyBorder="1" applyAlignment="1" applyProtection="1">
      <alignment horizontal="left"/>
    </xf>
    <xf numFmtId="0" fontId="3" fillId="2" borderId="2" xfId="0" quotePrefix="1" applyNumberFormat="1" applyFont="1" applyFill="1" applyBorder="1" applyAlignment="1" applyProtection="1">
      <alignment horizontal="left"/>
    </xf>
    <xf numFmtId="0" fontId="3" fillId="2" borderId="4" xfId="0" applyNumberFormat="1" applyFont="1" applyFill="1" applyBorder="1"/>
    <xf numFmtId="0" fontId="3" fillId="2" borderId="6" xfId="0" applyNumberFormat="1" applyFont="1" applyFill="1" applyBorder="1"/>
    <xf numFmtId="0" fontId="3" fillId="2" borderId="3" xfId="0" applyNumberFormat="1" applyFont="1" applyFill="1" applyBorder="1"/>
    <xf numFmtId="0" fontId="3" fillId="2" borderId="0" xfId="0" applyNumberFormat="1" applyFont="1" applyFill="1"/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4" fillId="2" borderId="0" xfId="0" applyNumberFormat="1" applyFont="1" applyFill="1"/>
    <xf numFmtId="0" fontId="3" fillId="0" borderId="0" xfId="0" applyNumberFormat="1" applyFont="1" applyFill="1" applyAlignment="1"/>
    <xf numFmtId="0" fontId="3" fillId="2" borderId="0" xfId="0" applyNumberFormat="1" applyFont="1" applyFill="1" applyBorder="1"/>
    <xf numFmtId="0" fontId="4" fillId="3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/>
    <xf numFmtId="0" fontId="1" fillId="0" borderId="0" xfId="0" applyNumberFormat="1" applyFont="1"/>
    <xf numFmtId="0" fontId="3" fillId="2" borderId="0" xfId="0" applyNumberFormat="1" applyFont="1" applyFill="1" applyBorder="1" applyAlignment="1" applyProtection="1">
      <alignment horizontal="right"/>
    </xf>
    <xf numFmtId="0" fontId="8" fillId="2" borderId="0" xfId="0" applyNumberFormat="1" applyFont="1" applyFill="1" applyBorder="1" applyAlignment="1" applyProtection="1">
      <alignment horizontal="right"/>
    </xf>
    <xf numFmtId="0" fontId="4" fillId="2" borderId="0" xfId="0" applyNumberFormat="1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/>
    <xf numFmtId="0" fontId="3" fillId="3" borderId="6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/>
    <xf numFmtId="0" fontId="3" fillId="2" borderId="2" xfId="0" applyNumberFormat="1" applyFont="1" applyFill="1" applyBorder="1" applyAlignment="1" applyProtection="1">
      <alignment horizontal="left" indent="1"/>
    </xf>
    <xf numFmtId="0" fontId="9" fillId="4" borderId="13" xfId="0" applyNumberFormat="1" applyFont="1" applyFill="1" applyBorder="1" applyAlignment="1" applyProtection="1">
      <alignment vertical="center"/>
    </xf>
    <xf numFmtId="0" fontId="9" fillId="4" borderId="15" xfId="0" applyNumberFormat="1" applyFont="1" applyFill="1" applyBorder="1" applyAlignment="1" applyProtection="1">
      <alignment vertical="center"/>
    </xf>
    <xf numFmtId="0" fontId="9" fillId="4" borderId="15" xfId="0" applyNumberFormat="1" applyFont="1" applyFill="1" applyBorder="1" applyAlignment="1" applyProtection="1">
      <alignment horizontal="center" vertical="center"/>
    </xf>
    <xf numFmtId="0" fontId="9" fillId="4" borderId="20" xfId="0" applyNumberFormat="1" applyFont="1" applyFill="1" applyBorder="1" applyAlignment="1" applyProtection="1">
      <alignment vertical="center"/>
    </xf>
    <xf numFmtId="0" fontId="9" fillId="4" borderId="16" xfId="0" applyNumberFormat="1" applyFont="1" applyFill="1" applyBorder="1" applyAlignment="1" applyProtection="1">
      <alignment horizontal="center" vertical="center"/>
    </xf>
    <xf numFmtId="0" fontId="9" fillId="4" borderId="20" xfId="0" applyNumberFormat="1" applyFont="1" applyFill="1" applyBorder="1" applyAlignment="1" applyProtection="1">
      <alignment horizontal="center" vertical="center"/>
    </xf>
    <xf numFmtId="0" fontId="3" fillId="2" borderId="22" xfId="0" applyNumberFormat="1" applyFont="1" applyFill="1" applyBorder="1"/>
    <xf numFmtId="0" fontId="3" fillId="2" borderId="23" xfId="0" applyNumberFormat="1" applyFont="1" applyFill="1" applyBorder="1" applyAlignment="1"/>
    <xf numFmtId="0" fontId="5" fillId="3" borderId="23" xfId="0" applyNumberFormat="1" applyFont="1" applyFill="1" applyBorder="1" applyAlignment="1"/>
    <xf numFmtId="0" fontId="3" fillId="2" borderId="24" xfId="0" applyNumberFormat="1" applyFont="1" applyFill="1" applyBorder="1"/>
    <xf numFmtId="0" fontId="9" fillId="4" borderId="7" xfId="0" applyNumberFormat="1" applyFont="1" applyFill="1" applyBorder="1" applyAlignment="1" applyProtection="1">
      <alignment horizontal="center" vertical="center"/>
    </xf>
    <xf numFmtId="164" fontId="3" fillId="3" borderId="2" xfId="0" applyNumberFormat="1" applyFont="1" applyFill="1" applyBorder="1" applyAlignment="1" applyProtection="1">
      <alignment horizontal="right"/>
    </xf>
    <xf numFmtId="164" fontId="4" fillId="3" borderId="2" xfId="0" applyNumberFormat="1" applyFont="1" applyFill="1" applyBorder="1" applyAlignment="1" applyProtection="1">
      <alignment horizontal="right"/>
    </xf>
    <xf numFmtId="164" fontId="7" fillId="3" borderId="2" xfId="0" applyNumberFormat="1" applyFont="1" applyFill="1" applyBorder="1" applyAlignment="1" applyProtection="1">
      <alignment horizontal="right"/>
    </xf>
    <xf numFmtId="0" fontId="3" fillId="0" borderId="0" xfId="0" quotePrefix="1" applyFont="1" applyFill="1" applyAlignme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9" fillId="4" borderId="10" xfId="0" applyNumberFormat="1" applyFont="1" applyFill="1" applyBorder="1" applyAlignment="1">
      <alignment horizontal="left" vertical="center" wrapText="1"/>
    </xf>
    <xf numFmtId="0" fontId="9" fillId="4" borderId="11" xfId="0" applyNumberFormat="1" applyFont="1" applyFill="1" applyBorder="1" applyAlignment="1">
      <alignment horizontal="left" vertical="center" wrapText="1"/>
    </xf>
    <xf numFmtId="0" fontId="9" fillId="4" borderId="12" xfId="0" applyNumberFormat="1" applyFont="1" applyFill="1" applyBorder="1" applyAlignment="1">
      <alignment horizontal="left" vertical="center" wrapText="1"/>
    </xf>
    <xf numFmtId="0" fontId="9" fillId="4" borderId="8" xfId="0" applyNumberFormat="1" applyFont="1" applyFill="1" applyBorder="1" applyAlignment="1" applyProtection="1">
      <alignment horizontal="center" vertical="center"/>
    </xf>
    <xf numFmtId="0" fontId="9" fillId="4" borderId="17" xfId="0" applyNumberFormat="1" applyFont="1" applyFill="1" applyBorder="1" applyAlignment="1" applyProtection="1">
      <alignment horizontal="center" vertical="center"/>
    </xf>
    <xf numFmtId="0" fontId="9" fillId="4" borderId="17" xfId="0" applyNumberFormat="1" applyFont="1" applyFill="1" applyBorder="1" applyAlignment="1">
      <alignment horizontal="right" vertical="center" wrapText="1"/>
    </xf>
    <xf numFmtId="0" fontId="9" fillId="4" borderId="21" xfId="0" applyNumberFormat="1" applyFont="1" applyFill="1" applyBorder="1" applyAlignment="1">
      <alignment horizontal="right" vertical="center" wrapText="1"/>
    </xf>
    <xf numFmtId="0" fontId="9" fillId="4" borderId="18" xfId="0" applyNumberFormat="1" applyFont="1" applyFill="1" applyBorder="1" applyAlignment="1">
      <alignment horizontal="right" vertical="center" wrapText="1"/>
    </xf>
    <xf numFmtId="0" fontId="9" fillId="4" borderId="14" xfId="0" applyNumberFormat="1" applyFont="1" applyFill="1" applyBorder="1" applyAlignment="1" applyProtection="1">
      <alignment horizontal="center" vertical="center"/>
    </xf>
    <xf numFmtId="0" fontId="9" fillId="4" borderId="18" xfId="0" applyNumberFormat="1" applyFont="1" applyFill="1" applyBorder="1" applyAlignment="1" applyProtection="1">
      <alignment horizontal="center" vertical="center"/>
    </xf>
    <xf numFmtId="0" fontId="9" fillId="4" borderId="12" xfId="0" applyNumberFormat="1" applyFont="1" applyFill="1" applyBorder="1" applyAlignment="1" applyProtection="1">
      <alignment horizontal="center" vertical="center"/>
    </xf>
    <xf numFmtId="0" fontId="9" fillId="4" borderId="19" xfId="0" applyNumberFormat="1" applyFont="1" applyFill="1" applyBorder="1" applyAlignment="1" applyProtection="1">
      <alignment horizontal="center" vertical="center"/>
    </xf>
    <xf numFmtId="0" fontId="9" fillId="4" borderId="7" xfId="0" applyNumberFormat="1" applyFont="1" applyFill="1" applyBorder="1" applyAlignment="1" applyProtection="1">
      <alignment horizontal="center" vertical="center"/>
    </xf>
    <xf numFmtId="0" fontId="9" fillId="4" borderId="9" xfId="0" applyNumberFormat="1" applyFont="1" applyFill="1" applyBorder="1" applyAlignment="1" applyProtection="1">
      <alignment horizontal="center" vertical="center"/>
    </xf>
    <xf numFmtId="0" fontId="9" fillId="4" borderId="10" xfId="0" applyNumberFormat="1" applyFont="1" applyFill="1" applyBorder="1" applyAlignment="1">
      <alignment horizontal="center" vertical="center"/>
    </xf>
    <xf numFmtId="0" fontId="9" fillId="4" borderId="12" xfId="0" applyNumberFormat="1" applyFont="1" applyFill="1" applyBorder="1" applyAlignment="1">
      <alignment horizontal="center" vertical="center"/>
    </xf>
    <xf numFmtId="0" fontId="9" fillId="4" borderId="0" xfId="0" applyNumberFormat="1" applyFont="1" applyFill="1" applyBorder="1" applyAlignment="1">
      <alignment horizontal="center" vertical="center"/>
    </xf>
    <xf numFmtId="0" fontId="9" fillId="4" borderId="13" xfId="0" applyNumberFormat="1" applyFont="1" applyFill="1" applyBorder="1" applyAlignment="1" applyProtection="1">
      <alignment horizontal="center" vertical="center" wrapText="1"/>
    </xf>
    <xf numFmtId="0" fontId="9" fillId="4" borderId="20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4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8" customWidth="1"/>
    <col min="2" max="2" width="60.7109375" style="14" customWidth="1"/>
    <col min="3" max="7" width="9.140625" style="8" customWidth="1"/>
    <col min="8" max="13" width="17.7109375" style="8" customWidth="1"/>
    <col min="14" max="14" width="6.7109375" style="8" customWidth="1"/>
    <col min="15" max="16384" width="11.42578125" style="8"/>
  </cols>
  <sheetData>
    <row r="1" spans="1:14" ht="12.75" customHeight="1" x14ac:dyDescent="0.2">
      <c r="A1" s="40" t="s">
        <v>11</v>
      </c>
      <c r="B1" s="40"/>
      <c r="C1" s="40"/>
      <c r="D1" s="40"/>
      <c r="E1" s="40"/>
      <c r="F1" s="40"/>
      <c r="G1" s="40"/>
      <c r="H1" s="40" t="s">
        <v>11</v>
      </c>
      <c r="I1" s="40"/>
      <c r="J1" s="40"/>
      <c r="K1" s="40"/>
      <c r="L1" s="40"/>
      <c r="M1" s="40"/>
      <c r="N1" s="40"/>
    </row>
    <row r="2" spans="1:14" ht="12.75" customHeight="1" x14ac:dyDescent="0.2">
      <c r="A2" s="41" t="s">
        <v>12</v>
      </c>
      <c r="B2" s="41"/>
      <c r="C2" s="41"/>
      <c r="D2" s="41"/>
      <c r="E2" s="41"/>
      <c r="F2" s="41"/>
      <c r="G2" s="41"/>
      <c r="H2" s="41" t="s">
        <v>12</v>
      </c>
      <c r="I2" s="41"/>
      <c r="J2" s="41"/>
      <c r="K2" s="41"/>
      <c r="L2" s="41"/>
      <c r="M2" s="41"/>
      <c r="N2" s="41"/>
    </row>
    <row r="3" spans="1:14" ht="12.75" customHeight="1" x14ac:dyDescent="0.2">
      <c r="A3" s="40" t="s">
        <v>13</v>
      </c>
      <c r="B3" s="40"/>
      <c r="C3" s="40"/>
      <c r="D3" s="40"/>
      <c r="E3" s="40"/>
      <c r="F3" s="40"/>
      <c r="G3" s="40"/>
      <c r="H3" s="40" t="s">
        <v>13</v>
      </c>
      <c r="I3" s="40"/>
      <c r="J3" s="40"/>
      <c r="K3" s="40"/>
      <c r="L3" s="40"/>
      <c r="M3" s="40"/>
      <c r="N3" s="40"/>
    </row>
    <row r="4" spans="1:14" ht="6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12" customFormat="1" ht="12.75" customHeight="1" x14ac:dyDescent="0.2">
      <c r="A5" s="10" t="s">
        <v>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1" t="s">
        <v>0</v>
      </c>
    </row>
    <row r="6" spans="1:14" s="12" customFormat="1" ht="12.75" customHeight="1" x14ac:dyDescent="0.2">
      <c r="A6" s="10" t="s">
        <v>86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1" t="s">
        <v>86</v>
      </c>
    </row>
    <row r="7" spans="1:14" ht="6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14.1" customHeight="1" x14ac:dyDescent="0.2">
      <c r="A8" s="42" t="s">
        <v>79</v>
      </c>
      <c r="B8" s="25"/>
      <c r="C8" s="45" t="s">
        <v>1</v>
      </c>
      <c r="D8" s="45"/>
      <c r="E8" s="45"/>
      <c r="F8" s="45"/>
      <c r="G8" s="45"/>
      <c r="H8" s="46" t="s">
        <v>1</v>
      </c>
      <c r="I8" s="45"/>
      <c r="J8" s="45"/>
      <c r="K8" s="45"/>
      <c r="L8" s="45"/>
      <c r="M8" s="45"/>
      <c r="N8" s="47" t="s">
        <v>79</v>
      </c>
    </row>
    <row r="9" spans="1:14" ht="14.1" customHeight="1" x14ac:dyDescent="0.2">
      <c r="A9" s="43"/>
      <c r="B9" s="26"/>
      <c r="C9" s="50" t="s">
        <v>80</v>
      </c>
      <c r="D9" s="50"/>
      <c r="E9" s="50"/>
      <c r="F9" s="50"/>
      <c r="G9" s="50"/>
      <c r="H9" s="51" t="s">
        <v>80</v>
      </c>
      <c r="I9" s="50"/>
      <c r="J9" s="50"/>
      <c r="K9" s="50"/>
      <c r="L9" s="50"/>
      <c r="M9" s="50"/>
      <c r="N9" s="48"/>
    </row>
    <row r="10" spans="1:14" ht="14.1" customHeight="1" x14ac:dyDescent="0.2">
      <c r="A10" s="43"/>
      <c r="B10" s="27" t="s">
        <v>2</v>
      </c>
      <c r="C10" s="51" t="s">
        <v>84</v>
      </c>
      <c r="D10" s="50"/>
      <c r="E10" s="50"/>
      <c r="F10" s="50"/>
      <c r="G10" s="52"/>
      <c r="H10" s="53" t="s">
        <v>87</v>
      </c>
      <c r="I10" s="54"/>
      <c r="J10" s="54"/>
      <c r="K10" s="54"/>
      <c r="L10" s="55"/>
      <c r="M10" s="35" t="s">
        <v>88</v>
      </c>
      <c r="N10" s="48"/>
    </row>
    <row r="11" spans="1:14" ht="14.1" customHeight="1" x14ac:dyDescent="0.2">
      <c r="A11" s="43"/>
      <c r="B11" s="26"/>
      <c r="C11" s="56" t="s">
        <v>3</v>
      </c>
      <c r="D11" s="54" t="s">
        <v>4</v>
      </c>
      <c r="E11" s="54"/>
      <c r="F11" s="54"/>
      <c r="G11" s="55"/>
      <c r="H11" s="58" t="s">
        <v>3</v>
      </c>
      <c r="I11" s="53" t="s">
        <v>4</v>
      </c>
      <c r="J11" s="54"/>
      <c r="K11" s="54"/>
      <c r="L11" s="54"/>
      <c r="M11" s="59" t="s">
        <v>82</v>
      </c>
      <c r="N11" s="48"/>
    </row>
    <row r="12" spans="1:14" ht="14.1" customHeight="1" x14ac:dyDescent="0.2">
      <c r="A12" s="44"/>
      <c r="B12" s="28"/>
      <c r="C12" s="57"/>
      <c r="D12" s="29" t="s">
        <v>5</v>
      </c>
      <c r="E12" s="29" t="s">
        <v>6</v>
      </c>
      <c r="F12" s="29" t="s">
        <v>7</v>
      </c>
      <c r="G12" s="29" t="s">
        <v>8</v>
      </c>
      <c r="H12" s="57"/>
      <c r="I12" s="30" t="s">
        <v>5</v>
      </c>
      <c r="J12" s="30" t="s">
        <v>6</v>
      </c>
      <c r="K12" s="30" t="s">
        <v>7</v>
      </c>
      <c r="L12" s="29" t="s">
        <v>8</v>
      </c>
      <c r="M12" s="60"/>
      <c r="N12" s="49"/>
    </row>
    <row r="13" spans="1:14" ht="6" customHeight="1" x14ac:dyDescent="0.2">
      <c r="A13" s="31"/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4"/>
    </row>
    <row r="14" spans="1:14" ht="14.1" customHeight="1" x14ac:dyDescent="0.2">
      <c r="A14" s="1">
        <v>1</v>
      </c>
      <c r="B14" s="3" t="s">
        <v>15</v>
      </c>
      <c r="C14" s="37">
        <f>SUM(C18,C19,C73)</f>
        <v>568.13212194001119</v>
      </c>
      <c r="D14" s="37">
        <f>SUM(D18,D19,D73)</f>
        <v>97.184771109997513</v>
      </c>
      <c r="E14" s="37">
        <f t="shared" ref="E14:G14" si="0">SUM(E18,E19,E73)</f>
        <v>528.86916881999991</v>
      </c>
      <c r="F14" s="37">
        <f t="shared" si="0"/>
        <v>-503.39199531999947</v>
      </c>
      <c r="G14" s="37">
        <f t="shared" si="0"/>
        <v>445.47017732999689</v>
      </c>
      <c r="H14" s="37">
        <f>SUM(H18,H19,H73)</f>
        <v>-169.04816666999932</v>
      </c>
      <c r="I14" s="37">
        <f>SUM(I18,I19,I73)</f>
        <v>-179.78491763000122</v>
      </c>
      <c r="J14" s="37">
        <f t="shared" ref="J14:M14" si="1">SUM(J18,J19,J73)</f>
        <v>426.3798225200012</v>
      </c>
      <c r="K14" s="37">
        <f t="shared" si="1"/>
        <v>-509.32537570999915</v>
      </c>
      <c r="L14" s="37">
        <f t="shared" si="1"/>
        <v>93.682304150001642</v>
      </c>
      <c r="M14" s="37">
        <f t="shared" si="1"/>
        <v>1289.5791335099993</v>
      </c>
      <c r="N14" s="2">
        <v>1</v>
      </c>
    </row>
    <row r="15" spans="1:14" ht="13.35" customHeight="1" x14ac:dyDescent="0.2">
      <c r="A15" s="1">
        <v>2</v>
      </c>
      <c r="B15" s="24" t="s">
        <v>16</v>
      </c>
      <c r="C15" s="36">
        <f>SUM(C18,C74)</f>
        <v>41645.147368440004</v>
      </c>
      <c r="D15" s="36">
        <f t="shared" ref="D15:M16" si="2">SUM(D18,D74)</f>
        <v>10059.23067791</v>
      </c>
      <c r="E15" s="36">
        <f t="shared" si="2"/>
        <v>10181.14979987</v>
      </c>
      <c r="F15" s="36">
        <f t="shared" si="2"/>
        <v>10659.053170370002</v>
      </c>
      <c r="G15" s="36">
        <f t="shared" si="2"/>
        <v>10745.713720289999</v>
      </c>
      <c r="H15" s="36">
        <f t="shared" si="2"/>
        <v>42949.562728309997</v>
      </c>
      <c r="I15" s="36">
        <f t="shared" si="2"/>
        <v>10461.27069084</v>
      </c>
      <c r="J15" s="36">
        <f t="shared" si="2"/>
        <v>10542.869765460002</v>
      </c>
      <c r="K15" s="36">
        <f t="shared" si="2"/>
        <v>10984.77637707</v>
      </c>
      <c r="L15" s="36">
        <f t="shared" si="2"/>
        <v>10960.64589494</v>
      </c>
      <c r="M15" s="36">
        <f t="shared" si="2"/>
        <v>11973.363004399998</v>
      </c>
      <c r="N15" s="2">
        <v>2</v>
      </c>
    </row>
    <row r="16" spans="1:14" ht="13.35" customHeight="1" x14ac:dyDescent="0.2">
      <c r="A16" s="1">
        <v>3</v>
      </c>
      <c r="B16" s="24" t="s">
        <v>17</v>
      </c>
      <c r="C16" s="36">
        <f>SUM(C19,C75)</f>
        <v>-41077.015246499999</v>
      </c>
      <c r="D16" s="36">
        <f t="shared" si="2"/>
        <v>-9962.0459068000018</v>
      </c>
      <c r="E16" s="36">
        <f t="shared" si="2"/>
        <v>-9652.28063105</v>
      </c>
      <c r="F16" s="36">
        <f t="shared" si="2"/>
        <v>-11162.44516569</v>
      </c>
      <c r="G16" s="36">
        <f t="shared" si="2"/>
        <v>-10300.243542960001</v>
      </c>
      <c r="H16" s="36">
        <f t="shared" si="2"/>
        <v>-43118.610894979996</v>
      </c>
      <c r="I16" s="36">
        <f t="shared" si="2"/>
        <v>-10641.05560847</v>
      </c>
      <c r="J16" s="36">
        <f t="shared" si="2"/>
        <v>-10116.489942940001</v>
      </c>
      <c r="K16" s="36">
        <f t="shared" si="2"/>
        <v>-11494.10175278</v>
      </c>
      <c r="L16" s="36">
        <f t="shared" si="2"/>
        <v>-10866.963590789999</v>
      </c>
      <c r="M16" s="36">
        <f t="shared" si="2"/>
        <v>-10683.78387089</v>
      </c>
      <c r="N16" s="2">
        <v>3</v>
      </c>
    </row>
    <row r="17" spans="1:14" ht="13.5" customHeight="1" x14ac:dyDescent="0.2">
      <c r="A17" s="1">
        <v>4</v>
      </c>
      <c r="B17" s="3" t="s">
        <v>18</v>
      </c>
      <c r="C17" s="37">
        <f>SUM(C18,C19)</f>
        <v>752.3783458500111</v>
      </c>
      <c r="D17" s="37">
        <f t="shared" ref="D17:M17" si="3">SUM(D18,D19)</f>
        <v>117.17911040999752</v>
      </c>
      <c r="E17" s="37">
        <f t="shared" si="3"/>
        <v>561.46429911999985</v>
      </c>
      <c r="F17" s="37">
        <f t="shared" si="3"/>
        <v>-446.4798061599995</v>
      </c>
      <c r="G17" s="37">
        <f t="shared" si="3"/>
        <v>520.21474247999686</v>
      </c>
      <c r="H17" s="37">
        <f t="shared" si="3"/>
        <v>53.278404090000549</v>
      </c>
      <c r="I17" s="37">
        <f t="shared" si="3"/>
        <v>-147.73904044000119</v>
      </c>
      <c r="J17" s="37">
        <f t="shared" si="3"/>
        <v>454.36245037000117</v>
      </c>
      <c r="K17" s="37">
        <f t="shared" si="3"/>
        <v>-445.38977211999918</v>
      </c>
      <c r="L17" s="37">
        <f t="shared" si="3"/>
        <v>192.04476628000157</v>
      </c>
      <c r="M17" s="37">
        <f t="shared" si="3"/>
        <v>1293.4595073599994</v>
      </c>
      <c r="N17" s="2">
        <v>4</v>
      </c>
    </row>
    <row r="18" spans="1:14" ht="13.35" customHeight="1" x14ac:dyDescent="0.2">
      <c r="A18" s="1">
        <v>5</v>
      </c>
      <c r="B18" s="24" t="s">
        <v>19</v>
      </c>
      <c r="C18" s="36">
        <f>SUM(C21,C60)</f>
        <v>40765.413227220008</v>
      </c>
      <c r="D18" s="36">
        <f t="shared" ref="D18:M18" si="4">SUM(D21,D60)</f>
        <v>9883.2763400299991</v>
      </c>
      <c r="E18" s="36">
        <f t="shared" si="4"/>
        <v>9967.6463326499997</v>
      </c>
      <c r="F18" s="36">
        <f t="shared" si="4"/>
        <v>10440.524613040001</v>
      </c>
      <c r="G18" s="36">
        <f t="shared" si="4"/>
        <v>10473.965941499999</v>
      </c>
      <c r="H18" s="36">
        <f t="shared" si="4"/>
        <v>42058.215976469997</v>
      </c>
      <c r="I18" s="36">
        <f t="shared" si="4"/>
        <v>10266.4932106</v>
      </c>
      <c r="J18" s="36">
        <f t="shared" si="4"/>
        <v>10318.680263180002</v>
      </c>
      <c r="K18" s="36">
        <f t="shared" si="4"/>
        <v>10764.19151853</v>
      </c>
      <c r="L18" s="36">
        <f t="shared" si="4"/>
        <v>10708.850984160001</v>
      </c>
      <c r="M18" s="36">
        <f t="shared" si="4"/>
        <v>11762.057354789998</v>
      </c>
      <c r="N18" s="2">
        <v>5</v>
      </c>
    </row>
    <row r="19" spans="1:14" ht="13.35" customHeight="1" x14ac:dyDescent="0.2">
      <c r="A19" s="1">
        <v>6</v>
      </c>
      <c r="B19" s="24" t="s">
        <v>20</v>
      </c>
      <c r="C19" s="36">
        <f>SUM(C22,C67)</f>
        <v>-40013.034881369997</v>
      </c>
      <c r="D19" s="36">
        <f t="shared" ref="D19:M19" si="5">SUM(D22,D67)</f>
        <v>-9766.0972296200016</v>
      </c>
      <c r="E19" s="36">
        <f t="shared" si="5"/>
        <v>-9406.1820335299999</v>
      </c>
      <c r="F19" s="36">
        <f t="shared" si="5"/>
        <v>-10887.0044192</v>
      </c>
      <c r="G19" s="36">
        <f t="shared" si="5"/>
        <v>-9953.7511990200019</v>
      </c>
      <c r="H19" s="36">
        <f t="shared" si="5"/>
        <v>-42004.937572379997</v>
      </c>
      <c r="I19" s="36">
        <f t="shared" si="5"/>
        <v>-10414.232251040001</v>
      </c>
      <c r="J19" s="36">
        <f t="shared" si="5"/>
        <v>-9864.3178128100008</v>
      </c>
      <c r="K19" s="36">
        <f t="shared" si="5"/>
        <v>-11209.58129065</v>
      </c>
      <c r="L19" s="36">
        <f t="shared" si="5"/>
        <v>-10516.806217879999</v>
      </c>
      <c r="M19" s="36">
        <f t="shared" si="5"/>
        <v>-10468.597847429999</v>
      </c>
      <c r="N19" s="2">
        <v>6</v>
      </c>
    </row>
    <row r="20" spans="1:14" ht="13.5" customHeight="1" x14ac:dyDescent="0.2">
      <c r="A20" s="1">
        <v>7</v>
      </c>
      <c r="B20" s="3" t="s">
        <v>21</v>
      </c>
      <c r="C20" s="37">
        <f>SUM(C21,C22)</f>
        <v>4349.323015900005</v>
      </c>
      <c r="D20" s="37">
        <f t="shared" ref="D20:M20" si="6">SUM(D21,D22)</f>
        <v>1199.4051293699986</v>
      </c>
      <c r="E20" s="37">
        <f t="shared" si="6"/>
        <v>1213.4272691799997</v>
      </c>
      <c r="F20" s="37">
        <f t="shared" si="6"/>
        <v>807.53243819999989</v>
      </c>
      <c r="G20" s="37">
        <f t="shared" si="6"/>
        <v>1128.9581791499986</v>
      </c>
      <c r="H20" s="37">
        <f t="shared" si="6"/>
        <v>3829.499265960003</v>
      </c>
      <c r="I20" s="37">
        <f t="shared" si="6"/>
        <v>1219.3517458399992</v>
      </c>
      <c r="J20" s="37">
        <f t="shared" si="6"/>
        <v>933.35267669000132</v>
      </c>
      <c r="K20" s="37">
        <f t="shared" si="6"/>
        <v>838.36629155999981</v>
      </c>
      <c r="L20" s="37">
        <f t="shared" si="6"/>
        <v>838.42855187000168</v>
      </c>
      <c r="M20" s="37">
        <f t="shared" si="6"/>
        <v>2299.9233705099996</v>
      </c>
      <c r="N20" s="2">
        <v>7</v>
      </c>
    </row>
    <row r="21" spans="1:14" ht="13.35" customHeight="1" x14ac:dyDescent="0.2">
      <c r="A21" s="1">
        <v>8</v>
      </c>
      <c r="B21" s="24" t="s">
        <v>22</v>
      </c>
      <c r="C21" s="36">
        <f>SUM(C24,C35)</f>
        <v>36414.188260840005</v>
      </c>
      <c r="D21" s="36">
        <f t="shared" ref="D21:M21" si="7">SUM(D24,D35)</f>
        <v>8728.1167382599997</v>
      </c>
      <c r="E21" s="36">
        <f t="shared" si="7"/>
        <v>8902.8203458799999</v>
      </c>
      <c r="F21" s="36">
        <f t="shared" si="7"/>
        <v>9373.1790799800001</v>
      </c>
      <c r="G21" s="36">
        <f t="shared" si="7"/>
        <v>9410.0720967199995</v>
      </c>
      <c r="H21" s="36">
        <f t="shared" si="7"/>
        <v>37698.486673339998</v>
      </c>
      <c r="I21" s="36">
        <f t="shared" si="7"/>
        <v>9229.2755433099992</v>
      </c>
      <c r="J21" s="36">
        <f t="shared" si="7"/>
        <v>9219.8595005800016</v>
      </c>
      <c r="K21" s="36">
        <f t="shared" si="7"/>
        <v>9651.8031894699998</v>
      </c>
      <c r="L21" s="36">
        <f t="shared" si="7"/>
        <v>9597.5484399800007</v>
      </c>
      <c r="M21" s="36">
        <f t="shared" si="7"/>
        <v>10689.873655559999</v>
      </c>
      <c r="N21" s="2">
        <v>8</v>
      </c>
    </row>
    <row r="22" spans="1:14" ht="13.35" customHeight="1" x14ac:dyDescent="0.2">
      <c r="A22" s="1">
        <v>9</v>
      </c>
      <c r="B22" s="24" t="s">
        <v>23</v>
      </c>
      <c r="C22" s="36">
        <f>SUM(C29,C47)</f>
        <v>-32064.86524494</v>
      </c>
      <c r="D22" s="36">
        <f t="shared" ref="D22:M22" si="8">SUM(D29,D47)</f>
        <v>-7528.7116088900011</v>
      </c>
      <c r="E22" s="36">
        <f t="shared" si="8"/>
        <v>-7689.3930767000002</v>
      </c>
      <c r="F22" s="36">
        <f t="shared" si="8"/>
        <v>-8565.6466417800002</v>
      </c>
      <c r="G22" s="36">
        <f t="shared" si="8"/>
        <v>-8281.1139175700009</v>
      </c>
      <c r="H22" s="36">
        <f t="shared" si="8"/>
        <v>-33868.987407379995</v>
      </c>
      <c r="I22" s="36">
        <f t="shared" si="8"/>
        <v>-8009.92379747</v>
      </c>
      <c r="J22" s="36">
        <f t="shared" si="8"/>
        <v>-8286.5068238900003</v>
      </c>
      <c r="K22" s="36">
        <f t="shared" si="8"/>
        <v>-8813.43689791</v>
      </c>
      <c r="L22" s="36">
        <f t="shared" si="8"/>
        <v>-8759.119888109999</v>
      </c>
      <c r="M22" s="36">
        <f t="shared" si="8"/>
        <v>-8389.9502850499994</v>
      </c>
      <c r="N22" s="2">
        <v>9</v>
      </c>
    </row>
    <row r="23" spans="1:14" ht="13.7" customHeight="1" x14ac:dyDescent="0.2">
      <c r="A23" s="1">
        <v>10</v>
      </c>
      <c r="B23" s="3" t="s">
        <v>24</v>
      </c>
      <c r="C23" s="37">
        <f>SUM(C24,C29)</f>
        <v>-10493.156036300001</v>
      </c>
      <c r="D23" s="37">
        <f t="shared" ref="D23:M23" si="9">SUM(D24,D29)</f>
        <v>-2548.5823482100009</v>
      </c>
      <c r="E23" s="37">
        <f t="shared" si="9"/>
        <v>-2651.9506210700006</v>
      </c>
      <c r="F23" s="37">
        <f t="shared" si="9"/>
        <v>-2717.9963357699999</v>
      </c>
      <c r="G23" s="37">
        <f t="shared" si="9"/>
        <v>-2574.6267312500004</v>
      </c>
      <c r="H23" s="37">
        <f t="shared" si="9"/>
        <v>-12493.297528969995</v>
      </c>
      <c r="I23" s="37">
        <f t="shared" si="9"/>
        <v>-2897.2730945699996</v>
      </c>
      <c r="J23" s="37">
        <f t="shared" si="9"/>
        <v>-3165.5902941799995</v>
      </c>
      <c r="K23" s="37">
        <f t="shared" si="9"/>
        <v>-3116.4962988799998</v>
      </c>
      <c r="L23" s="37">
        <f t="shared" si="9"/>
        <v>-3313.9378413399991</v>
      </c>
      <c r="M23" s="37">
        <f t="shared" si="9"/>
        <v>-2346.8093457300001</v>
      </c>
      <c r="N23" s="2">
        <v>10</v>
      </c>
    </row>
    <row r="24" spans="1:14" ht="13.5" customHeight="1" x14ac:dyDescent="0.2">
      <c r="A24" s="1">
        <v>11</v>
      </c>
      <c r="B24" s="3" t="s">
        <v>25</v>
      </c>
      <c r="C24" s="37">
        <f>SUM(C25,C26,C27,C28)</f>
        <v>16009.45662092</v>
      </c>
      <c r="D24" s="37">
        <f t="shared" ref="D24:M24" si="10">SUM(D25,D26,D27,D28)</f>
        <v>3644.1783620199999</v>
      </c>
      <c r="E24" s="37">
        <f t="shared" si="10"/>
        <v>3827.2987079299996</v>
      </c>
      <c r="F24" s="37">
        <f t="shared" si="10"/>
        <v>4331.0723365799995</v>
      </c>
      <c r="G24" s="37">
        <f t="shared" si="10"/>
        <v>4206.9072143900003</v>
      </c>
      <c r="H24" s="37">
        <f t="shared" si="10"/>
        <v>15709.499228770002</v>
      </c>
      <c r="I24" s="37">
        <f t="shared" si="10"/>
        <v>3673.9036447899998</v>
      </c>
      <c r="J24" s="37">
        <f t="shared" si="10"/>
        <v>3886.6293138000001</v>
      </c>
      <c r="K24" s="37">
        <f t="shared" si="10"/>
        <v>4179.9566923399998</v>
      </c>
      <c r="L24" s="37">
        <f t="shared" si="10"/>
        <v>3969.00957784</v>
      </c>
      <c r="M24" s="37">
        <f t="shared" si="10"/>
        <v>4691.3356210099992</v>
      </c>
      <c r="N24" s="2">
        <v>11</v>
      </c>
    </row>
    <row r="25" spans="1:14" ht="13.35" customHeight="1" x14ac:dyDescent="0.2">
      <c r="A25" s="1">
        <v>12</v>
      </c>
      <c r="B25" s="3" t="s">
        <v>26</v>
      </c>
      <c r="C25" s="36">
        <f>SUM(D25,E25,F25,G25)</f>
        <v>13433.36086305</v>
      </c>
      <c r="D25" s="36">
        <v>3078.758499</v>
      </c>
      <c r="E25" s="36">
        <v>3212.8497659999998</v>
      </c>
      <c r="F25" s="36">
        <v>3623.1719264499998</v>
      </c>
      <c r="G25" s="36">
        <v>3518.5806716000002</v>
      </c>
      <c r="H25" s="36">
        <f>SUM(I25,J25,K25,L25)</f>
        <v>13016.258209790001</v>
      </c>
      <c r="I25" s="36">
        <v>3015.0294795600003</v>
      </c>
      <c r="J25" s="36">
        <v>3223.1482499300005</v>
      </c>
      <c r="K25" s="36">
        <v>3510.40969163</v>
      </c>
      <c r="L25" s="36">
        <v>3267.6707886700001</v>
      </c>
      <c r="M25" s="36">
        <v>3932.5789718199994</v>
      </c>
      <c r="N25" s="2">
        <v>12</v>
      </c>
    </row>
    <row r="26" spans="1:14" ht="13.35" customHeight="1" x14ac:dyDescent="0.2">
      <c r="A26" s="1">
        <v>13</v>
      </c>
      <c r="B26" s="3" t="s">
        <v>27</v>
      </c>
      <c r="C26" s="36">
        <f t="shared" ref="C26:C28" si="11">SUM(D26,E26,F26,G26)</f>
        <v>0</v>
      </c>
      <c r="D26" s="36">
        <v>0</v>
      </c>
      <c r="E26" s="36">
        <v>0</v>
      </c>
      <c r="F26" s="36">
        <v>0</v>
      </c>
      <c r="G26" s="36">
        <v>0</v>
      </c>
      <c r="H26" s="36">
        <f t="shared" ref="H26:H28" si="12">SUM(I26,J26,K26,L26)</f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2">
        <v>13</v>
      </c>
    </row>
    <row r="27" spans="1:14" ht="13.35" customHeight="1" x14ac:dyDescent="0.2">
      <c r="A27" s="1">
        <v>14</v>
      </c>
      <c r="B27" s="3" t="s">
        <v>28</v>
      </c>
      <c r="C27" s="36">
        <f t="shared" si="11"/>
        <v>15.456491010000001</v>
      </c>
      <c r="D27" s="36">
        <v>3.8101987899999998</v>
      </c>
      <c r="E27" s="36">
        <v>3.9346209600000002</v>
      </c>
      <c r="F27" s="36">
        <v>4.0199040300000002</v>
      </c>
      <c r="G27" s="36">
        <v>3.69176723</v>
      </c>
      <c r="H27" s="36">
        <f t="shared" si="12"/>
        <v>14.52910155</v>
      </c>
      <c r="I27" s="36">
        <v>3.5815868599999998</v>
      </c>
      <c r="J27" s="36">
        <v>3.6985437000000001</v>
      </c>
      <c r="K27" s="36">
        <v>3.7787097900000002</v>
      </c>
      <c r="L27" s="36">
        <v>3.4702611999999999</v>
      </c>
      <c r="M27" s="36">
        <v>3.3666916499999999</v>
      </c>
      <c r="N27" s="2">
        <v>14</v>
      </c>
    </row>
    <row r="28" spans="1:14" ht="13.35" customHeight="1" x14ac:dyDescent="0.2">
      <c r="A28" s="1">
        <v>15</v>
      </c>
      <c r="B28" s="3" t="s">
        <v>29</v>
      </c>
      <c r="C28" s="36">
        <f t="shared" si="11"/>
        <v>2560.6392668600001</v>
      </c>
      <c r="D28" s="36">
        <v>561.60966423000002</v>
      </c>
      <c r="E28" s="36">
        <v>610.51432097000009</v>
      </c>
      <c r="F28" s="36">
        <v>703.88050610000005</v>
      </c>
      <c r="G28" s="36">
        <v>684.63477556000009</v>
      </c>
      <c r="H28" s="36">
        <f t="shared" si="12"/>
        <v>2678.7119174300001</v>
      </c>
      <c r="I28" s="36">
        <v>655.29257836999989</v>
      </c>
      <c r="J28" s="36">
        <v>659.78252017</v>
      </c>
      <c r="K28" s="36">
        <v>665.76829092000003</v>
      </c>
      <c r="L28" s="36">
        <v>697.86852796999995</v>
      </c>
      <c r="M28" s="36">
        <v>755.38995753999995</v>
      </c>
      <c r="N28" s="2">
        <v>15</v>
      </c>
    </row>
    <row r="29" spans="1:14" ht="13.5" customHeight="1" x14ac:dyDescent="0.2">
      <c r="A29" s="1">
        <v>16</v>
      </c>
      <c r="B29" s="3" t="s">
        <v>30</v>
      </c>
      <c r="C29" s="37">
        <f>SUM(C30,C31,C32,C33)</f>
        <v>-26502.612657220001</v>
      </c>
      <c r="D29" s="37">
        <f t="shared" ref="D29:M29" si="13">SUM(D30,D31,D32,D33)</f>
        <v>-6192.7607102300008</v>
      </c>
      <c r="E29" s="37">
        <f t="shared" si="13"/>
        <v>-6479.2493290000002</v>
      </c>
      <c r="F29" s="37">
        <f t="shared" si="13"/>
        <v>-7049.0686723499994</v>
      </c>
      <c r="G29" s="37">
        <f t="shared" si="13"/>
        <v>-6781.5339456400006</v>
      </c>
      <c r="H29" s="37">
        <f t="shared" si="13"/>
        <v>-28202.796757739998</v>
      </c>
      <c r="I29" s="37">
        <f t="shared" si="13"/>
        <v>-6571.1767393599994</v>
      </c>
      <c r="J29" s="37">
        <f t="shared" si="13"/>
        <v>-7052.2196079799996</v>
      </c>
      <c r="K29" s="37">
        <f t="shared" si="13"/>
        <v>-7296.4529912199996</v>
      </c>
      <c r="L29" s="37">
        <f t="shared" si="13"/>
        <v>-7282.9474191799991</v>
      </c>
      <c r="M29" s="37">
        <f t="shared" si="13"/>
        <v>-7038.1449667399993</v>
      </c>
      <c r="N29" s="2">
        <v>16</v>
      </c>
    </row>
    <row r="30" spans="1:14" ht="13.35" customHeight="1" x14ac:dyDescent="0.2">
      <c r="A30" s="1">
        <v>17</v>
      </c>
      <c r="B30" s="3" t="s">
        <v>26</v>
      </c>
      <c r="C30" s="36">
        <f>SUM(D30,E30,F30,G30)</f>
        <v>-23405.294542700001</v>
      </c>
      <c r="D30" s="36">
        <v>-5476.2574689700004</v>
      </c>
      <c r="E30" s="36">
        <v>-5739.0778961200003</v>
      </c>
      <c r="F30" s="36">
        <v>-6211.2067480599999</v>
      </c>
      <c r="G30" s="36">
        <v>-5978.7524295500007</v>
      </c>
      <c r="H30" s="36">
        <f>SUM(I30,J30,K30,L30)</f>
        <v>-24987.37398747</v>
      </c>
      <c r="I30" s="36">
        <v>-5784.5562711599996</v>
      </c>
      <c r="J30" s="36">
        <v>-6280.63633579</v>
      </c>
      <c r="K30" s="36">
        <v>-6495.92650452</v>
      </c>
      <c r="L30" s="36">
        <v>-6426.2548759999991</v>
      </c>
      <c r="M30" s="36">
        <v>-6137.8901682799997</v>
      </c>
      <c r="N30" s="2">
        <v>17</v>
      </c>
    </row>
    <row r="31" spans="1:14" ht="13.35" customHeight="1" x14ac:dyDescent="0.2">
      <c r="A31" s="1">
        <v>18</v>
      </c>
      <c r="B31" s="3" t="s">
        <v>27</v>
      </c>
      <c r="C31" s="36">
        <f t="shared" ref="C31:C33" si="14">SUM(D31,E31,F31,G31)</f>
        <v>0</v>
      </c>
      <c r="D31" s="36">
        <v>0</v>
      </c>
      <c r="E31" s="36">
        <v>0</v>
      </c>
      <c r="F31" s="36">
        <v>0</v>
      </c>
      <c r="G31" s="36">
        <v>0</v>
      </c>
      <c r="H31" s="36">
        <f t="shared" ref="H31:H33" si="15">SUM(I31,J31,K31,L31)</f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2">
        <v>18</v>
      </c>
    </row>
    <row r="32" spans="1:14" ht="13.35" customHeight="1" x14ac:dyDescent="0.2">
      <c r="A32" s="1">
        <v>19</v>
      </c>
      <c r="B32" s="3" t="s">
        <v>28</v>
      </c>
      <c r="C32" s="36">
        <f t="shared" si="14"/>
        <v>-5.4971822500000007</v>
      </c>
      <c r="D32" s="36">
        <v>-1.41837346</v>
      </c>
      <c r="E32" s="36">
        <v>-1.3770192400000001</v>
      </c>
      <c r="F32" s="36">
        <v>-1.97685149</v>
      </c>
      <c r="G32" s="36">
        <v>-0.72493806000000005</v>
      </c>
      <c r="H32" s="36">
        <f t="shared" si="15"/>
        <v>-8.8307384400000011</v>
      </c>
      <c r="I32" s="36">
        <v>-2.24340348</v>
      </c>
      <c r="J32" s="36">
        <v>-2.0260472200000001</v>
      </c>
      <c r="K32" s="36">
        <v>-1.9701649000000001</v>
      </c>
      <c r="L32" s="36">
        <v>-2.5911228400000001</v>
      </c>
      <c r="M32" s="36">
        <v>-2.6453892899999998</v>
      </c>
      <c r="N32" s="2">
        <v>19</v>
      </c>
    </row>
    <row r="33" spans="1:14" ht="13.35" customHeight="1" x14ac:dyDescent="0.2">
      <c r="A33" s="1">
        <v>20</v>
      </c>
      <c r="B33" s="3" t="s">
        <v>29</v>
      </c>
      <c r="C33" s="36">
        <f t="shared" si="14"/>
        <v>-3091.82093227</v>
      </c>
      <c r="D33" s="36">
        <v>-715.08486779999998</v>
      </c>
      <c r="E33" s="36">
        <v>-738.79441364000002</v>
      </c>
      <c r="F33" s="36">
        <v>-835.88507279999999</v>
      </c>
      <c r="G33" s="36">
        <v>-802.05657802999997</v>
      </c>
      <c r="H33" s="36">
        <f t="shared" si="15"/>
        <v>-3206.5920318299995</v>
      </c>
      <c r="I33" s="36">
        <v>-784.37706472000002</v>
      </c>
      <c r="J33" s="36">
        <v>-769.55722496999988</v>
      </c>
      <c r="K33" s="36">
        <v>-798.55632179999998</v>
      </c>
      <c r="L33" s="36">
        <v>-854.10142034</v>
      </c>
      <c r="M33" s="36">
        <v>-897.60940917000005</v>
      </c>
      <c r="N33" s="2">
        <v>20</v>
      </c>
    </row>
    <row r="34" spans="1:14" ht="13.7" customHeight="1" x14ac:dyDescent="0.2">
      <c r="A34" s="1">
        <v>21</v>
      </c>
      <c r="B34" s="3" t="s">
        <v>31</v>
      </c>
      <c r="C34" s="37">
        <f>SUM(C35,C47)</f>
        <v>14842.479052200004</v>
      </c>
      <c r="D34" s="37">
        <f t="shared" ref="D34:M34" si="16">SUM(D35,D47)</f>
        <v>3747.987477579999</v>
      </c>
      <c r="E34" s="37">
        <f t="shared" si="16"/>
        <v>3865.3778902500007</v>
      </c>
      <c r="F34" s="37">
        <f t="shared" si="16"/>
        <v>3525.5287739700007</v>
      </c>
      <c r="G34" s="37">
        <f t="shared" si="16"/>
        <v>3703.5849104000004</v>
      </c>
      <c r="H34" s="37">
        <f t="shared" si="16"/>
        <v>16322.796794929996</v>
      </c>
      <c r="I34" s="37">
        <f t="shared" si="16"/>
        <v>4116.6248404099988</v>
      </c>
      <c r="J34" s="37">
        <f t="shared" si="16"/>
        <v>4098.9429708700009</v>
      </c>
      <c r="K34" s="37">
        <f t="shared" si="16"/>
        <v>3954.862590440001</v>
      </c>
      <c r="L34" s="37">
        <f t="shared" si="16"/>
        <v>4152.3663932099998</v>
      </c>
      <c r="M34" s="37">
        <f t="shared" si="16"/>
        <v>4646.7327162399997</v>
      </c>
      <c r="N34" s="2">
        <v>21</v>
      </c>
    </row>
    <row r="35" spans="1:14" ht="13.5" customHeight="1" x14ac:dyDescent="0.2">
      <c r="A35" s="1">
        <v>22</v>
      </c>
      <c r="B35" s="3" t="s">
        <v>32</v>
      </c>
      <c r="C35" s="37">
        <f>SUM(C36,C37,C38,C39,C40,C41,C42,C43,C44,C45,C46)</f>
        <v>20404.731639920003</v>
      </c>
      <c r="D35" s="37">
        <f t="shared" ref="D35:M35" si="17">SUM(D36,D37,D38,D39,D40,D41,D42,D43,D44,D45,D46)</f>
        <v>5083.9383762399993</v>
      </c>
      <c r="E35" s="37">
        <f t="shared" si="17"/>
        <v>5075.5216379500007</v>
      </c>
      <c r="F35" s="37">
        <f t="shared" si="17"/>
        <v>5042.1067434000006</v>
      </c>
      <c r="G35" s="37">
        <f t="shared" si="17"/>
        <v>5203.1648823300002</v>
      </c>
      <c r="H35" s="37">
        <f t="shared" si="17"/>
        <v>21988.987444569997</v>
      </c>
      <c r="I35" s="37">
        <f t="shared" si="17"/>
        <v>5555.3718985199994</v>
      </c>
      <c r="J35" s="37">
        <f t="shared" si="17"/>
        <v>5333.2301867800006</v>
      </c>
      <c r="K35" s="37">
        <f t="shared" si="17"/>
        <v>5471.8464971300009</v>
      </c>
      <c r="L35" s="37">
        <f t="shared" si="17"/>
        <v>5628.5388621399998</v>
      </c>
      <c r="M35" s="37">
        <f t="shared" si="17"/>
        <v>5998.5380345499998</v>
      </c>
      <c r="N35" s="2">
        <v>22</v>
      </c>
    </row>
    <row r="36" spans="1:14" ht="13.35" customHeight="1" x14ac:dyDescent="0.2">
      <c r="A36" s="1">
        <v>23</v>
      </c>
      <c r="B36" s="3" t="s">
        <v>33</v>
      </c>
      <c r="C36" s="36">
        <f>SUM(D36,E36,F36,G36)</f>
        <v>8987.0426418099996</v>
      </c>
      <c r="D36" s="36">
        <v>2164.8362286800002</v>
      </c>
      <c r="E36" s="36">
        <v>2184.8838132800001</v>
      </c>
      <c r="F36" s="36">
        <v>2315.0108317099998</v>
      </c>
      <c r="G36" s="36">
        <v>2322.3117681399999</v>
      </c>
      <c r="H36" s="36">
        <f t="shared" ref="H36:H38" si="18">I36+J36+K36+L36</f>
        <v>10237.203137659999</v>
      </c>
      <c r="I36" s="36">
        <v>2523.6508677499996</v>
      </c>
      <c r="J36" s="36">
        <v>2457.5007359499996</v>
      </c>
      <c r="K36" s="36">
        <v>2610.8463427700003</v>
      </c>
      <c r="L36" s="36">
        <v>2645.2051911899998</v>
      </c>
      <c r="M36" s="36">
        <v>2730.7987342900001</v>
      </c>
      <c r="N36" s="2">
        <v>23</v>
      </c>
    </row>
    <row r="37" spans="1:14" ht="13.35" customHeight="1" x14ac:dyDescent="0.2">
      <c r="A37" s="1">
        <v>24</v>
      </c>
      <c r="B37" s="3" t="s">
        <v>34</v>
      </c>
      <c r="C37" s="36">
        <f t="shared" ref="C37:C46" si="19">SUM(D37,E37,F37,G37)</f>
        <v>6004.8769050000001</v>
      </c>
      <c r="D37" s="36">
        <v>1602.2196739999999</v>
      </c>
      <c r="E37" s="36">
        <v>1467.1170900000002</v>
      </c>
      <c r="F37" s="36">
        <v>1445.5325589999998</v>
      </c>
      <c r="G37" s="36">
        <v>1490.0075820000002</v>
      </c>
      <c r="H37" s="36">
        <f t="shared" si="18"/>
        <v>6588.0607162699998</v>
      </c>
      <c r="I37" s="36">
        <v>1709.4182162499999</v>
      </c>
      <c r="J37" s="36">
        <v>1598.3289970000001</v>
      </c>
      <c r="K37" s="36">
        <v>1612.6156094200001</v>
      </c>
      <c r="L37" s="36">
        <v>1667.6978935999998</v>
      </c>
      <c r="M37" s="36">
        <v>1976.61210732</v>
      </c>
      <c r="N37" s="2">
        <v>24</v>
      </c>
    </row>
    <row r="38" spans="1:14" ht="13.35" customHeight="1" x14ac:dyDescent="0.2">
      <c r="A38" s="1">
        <v>25</v>
      </c>
      <c r="B38" s="3" t="s">
        <v>35</v>
      </c>
      <c r="C38" s="36">
        <f t="shared" si="19"/>
        <v>538.59305089999998</v>
      </c>
      <c r="D38" s="36">
        <v>140.17546486999998</v>
      </c>
      <c r="E38" s="36">
        <v>124.50623023</v>
      </c>
      <c r="F38" s="36">
        <v>129.92138245000001</v>
      </c>
      <c r="G38" s="36">
        <v>143.98997334999999</v>
      </c>
      <c r="H38" s="36">
        <f t="shared" si="18"/>
        <v>563.85232730999996</v>
      </c>
      <c r="I38" s="36">
        <v>146.18960454</v>
      </c>
      <c r="J38" s="36">
        <v>129.70196514</v>
      </c>
      <c r="K38" s="36">
        <v>135.73769139000001</v>
      </c>
      <c r="L38" s="36">
        <v>152.22306624000001</v>
      </c>
      <c r="M38" s="36">
        <v>152.17079863000001</v>
      </c>
      <c r="N38" s="2">
        <v>25</v>
      </c>
    </row>
    <row r="39" spans="1:14" ht="13.35" customHeight="1" x14ac:dyDescent="0.2">
      <c r="A39" s="1">
        <v>26</v>
      </c>
      <c r="B39" s="3" t="s">
        <v>36</v>
      </c>
      <c r="C39" s="36">
        <f t="shared" si="19"/>
        <v>0</v>
      </c>
      <c r="D39" s="36">
        <v>0</v>
      </c>
      <c r="E39" s="36">
        <v>0</v>
      </c>
      <c r="F39" s="36">
        <v>0</v>
      </c>
      <c r="G39" s="36">
        <v>0</v>
      </c>
      <c r="H39" s="36">
        <f t="shared" ref="H39:H46" si="20">SUM(I39,J39,K39,L39)</f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2">
        <v>26</v>
      </c>
    </row>
    <row r="40" spans="1:14" ht="13.35" customHeight="1" x14ac:dyDescent="0.2">
      <c r="A40" s="1">
        <v>27</v>
      </c>
      <c r="B40" s="3" t="s">
        <v>37</v>
      </c>
      <c r="C40" s="36">
        <f t="shared" si="19"/>
        <v>543.11942667000005</v>
      </c>
      <c r="D40" s="36">
        <v>70.893410070000002</v>
      </c>
      <c r="E40" s="36">
        <v>121.12348917999999</v>
      </c>
      <c r="F40" s="36">
        <v>157.77421838000001</v>
      </c>
      <c r="G40" s="36">
        <v>193.32830904000002</v>
      </c>
      <c r="H40" s="36">
        <f t="shared" si="20"/>
        <v>606.39277463999997</v>
      </c>
      <c r="I40" s="36">
        <v>88.136145089999985</v>
      </c>
      <c r="J40" s="36">
        <v>125.81348557000001</v>
      </c>
      <c r="K40" s="36">
        <v>170.40437300000002</v>
      </c>
      <c r="L40" s="36">
        <v>222.03877098000001</v>
      </c>
      <c r="M40" s="36">
        <v>76.761824699999991</v>
      </c>
      <c r="N40" s="2">
        <v>27</v>
      </c>
    </row>
    <row r="41" spans="1:14" ht="13.35" customHeight="1" x14ac:dyDescent="0.2">
      <c r="A41" s="1">
        <v>28</v>
      </c>
      <c r="B41" s="3" t="s">
        <v>38</v>
      </c>
      <c r="C41" s="36">
        <f t="shared" si="19"/>
        <v>259.51751337999997</v>
      </c>
      <c r="D41" s="36">
        <v>52.032405050000001</v>
      </c>
      <c r="E41" s="36">
        <v>79.661023679999985</v>
      </c>
      <c r="F41" s="36">
        <v>62.23158024</v>
      </c>
      <c r="G41" s="36">
        <v>65.592504410000004</v>
      </c>
      <c r="H41" s="36">
        <f t="shared" si="20"/>
        <v>268.87945336999996</v>
      </c>
      <c r="I41" s="36">
        <v>60.182523809999992</v>
      </c>
      <c r="J41" s="36">
        <v>77.742981200000003</v>
      </c>
      <c r="K41" s="36">
        <v>61.482979129999997</v>
      </c>
      <c r="L41" s="36">
        <v>69.470969230000009</v>
      </c>
      <c r="M41" s="36">
        <v>65.629345929999999</v>
      </c>
      <c r="N41" s="2">
        <v>28</v>
      </c>
    </row>
    <row r="42" spans="1:14" ht="13.35" customHeight="1" x14ac:dyDescent="0.2">
      <c r="A42" s="1">
        <v>29</v>
      </c>
      <c r="B42" s="3" t="s">
        <v>39</v>
      </c>
      <c r="C42" s="36">
        <f t="shared" si="19"/>
        <v>44.890095900000006</v>
      </c>
      <c r="D42" s="36">
        <v>11.671424930000001</v>
      </c>
      <c r="E42" s="36">
        <v>10.324722059999999</v>
      </c>
      <c r="F42" s="36">
        <v>10.77362302</v>
      </c>
      <c r="G42" s="36">
        <v>12.12032589</v>
      </c>
      <c r="H42" s="36">
        <f t="shared" si="20"/>
        <v>46.685699740000004</v>
      </c>
      <c r="I42" s="36">
        <v>12.138281930000002</v>
      </c>
      <c r="J42" s="36">
        <v>10.737710939999999</v>
      </c>
      <c r="K42" s="36">
        <v>11.20456794</v>
      </c>
      <c r="L42" s="36">
        <v>12.605138929999999</v>
      </c>
      <c r="M42" s="36">
        <v>12.62381321</v>
      </c>
      <c r="N42" s="2">
        <v>29</v>
      </c>
    </row>
    <row r="43" spans="1:14" ht="13.35" customHeight="1" x14ac:dyDescent="0.2">
      <c r="A43" s="1">
        <v>30</v>
      </c>
      <c r="B43" s="3" t="s">
        <v>40</v>
      </c>
      <c r="C43" s="36">
        <f t="shared" si="19"/>
        <v>0.80288394000000007</v>
      </c>
      <c r="D43" s="36">
        <v>0.74036066</v>
      </c>
      <c r="E43" s="36">
        <v>2.024749E-2</v>
      </c>
      <c r="F43" s="36">
        <v>2.0835280000000001E-2</v>
      </c>
      <c r="G43" s="36">
        <v>2.1440509999999999E-2</v>
      </c>
      <c r="H43" s="36">
        <f t="shared" si="20"/>
        <v>0.56453495999999992</v>
      </c>
      <c r="I43" s="36">
        <v>0.27853275</v>
      </c>
      <c r="J43" s="36">
        <v>6.2133900000000001E-3</v>
      </c>
      <c r="K43" s="36">
        <v>0.22852975</v>
      </c>
      <c r="L43" s="36">
        <v>5.1259069999999997E-2</v>
      </c>
      <c r="M43" s="36">
        <v>0.35363657999999998</v>
      </c>
      <c r="N43" s="2">
        <v>30</v>
      </c>
    </row>
    <row r="44" spans="1:14" ht="13.35" customHeight="1" x14ac:dyDescent="0.2">
      <c r="A44" s="1">
        <v>31</v>
      </c>
      <c r="B44" s="3" t="s">
        <v>41</v>
      </c>
      <c r="C44" s="36">
        <f t="shared" si="19"/>
        <v>3885.6654743899999</v>
      </c>
      <c r="D44" s="36">
        <v>1006.41047938</v>
      </c>
      <c r="E44" s="36">
        <v>1056.01784299</v>
      </c>
      <c r="F44" s="36">
        <v>886.13637980999999</v>
      </c>
      <c r="G44" s="36">
        <v>937.10077220999995</v>
      </c>
      <c r="H44" s="36">
        <f t="shared" si="20"/>
        <v>3530.3607453599998</v>
      </c>
      <c r="I44" s="36">
        <v>978.52160952999998</v>
      </c>
      <c r="J44" s="36">
        <v>898.48020538999992</v>
      </c>
      <c r="K44" s="36">
        <v>832.80497828</v>
      </c>
      <c r="L44" s="36">
        <v>820.55395215999999</v>
      </c>
      <c r="M44" s="36">
        <v>941.46453864</v>
      </c>
      <c r="N44" s="2">
        <v>31</v>
      </c>
    </row>
    <row r="45" spans="1:14" ht="13.35" customHeight="1" x14ac:dyDescent="0.2">
      <c r="A45" s="1">
        <v>32</v>
      </c>
      <c r="B45" s="3" t="s">
        <v>42</v>
      </c>
      <c r="C45" s="36">
        <f t="shared" si="19"/>
        <v>4.2386239300000002</v>
      </c>
      <c r="D45" s="36">
        <v>1.1045286000000001</v>
      </c>
      <c r="E45" s="36">
        <v>1.0495290399999999</v>
      </c>
      <c r="F45" s="36">
        <v>1.03196351</v>
      </c>
      <c r="G45" s="36">
        <v>1.05260278</v>
      </c>
      <c r="H45" s="36">
        <f t="shared" si="20"/>
        <v>10.730277699999998</v>
      </c>
      <c r="I45" s="36">
        <v>2.4679638700000002</v>
      </c>
      <c r="J45" s="36">
        <v>2.7898722</v>
      </c>
      <c r="K45" s="36">
        <v>2.5752666500000001</v>
      </c>
      <c r="L45" s="36">
        <v>2.89717498</v>
      </c>
      <c r="M45" s="36">
        <v>2.5666824300000002</v>
      </c>
      <c r="N45" s="2">
        <v>32</v>
      </c>
    </row>
    <row r="46" spans="1:14" ht="13.35" customHeight="1" x14ac:dyDescent="0.2">
      <c r="A46" s="1">
        <v>33</v>
      </c>
      <c r="B46" s="3" t="s">
        <v>43</v>
      </c>
      <c r="C46" s="36">
        <f t="shared" si="19"/>
        <v>135.98502399999998</v>
      </c>
      <c r="D46" s="36">
        <v>33.854399999999998</v>
      </c>
      <c r="E46" s="36">
        <v>30.81765</v>
      </c>
      <c r="F46" s="36">
        <v>33.673369999999998</v>
      </c>
      <c r="G46" s="36">
        <v>37.639603999999999</v>
      </c>
      <c r="H46" s="36">
        <f t="shared" si="20"/>
        <v>136.25777756000002</v>
      </c>
      <c r="I46" s="36">
        <v>34.388153000000003</v>
      </c>
      <c r="J46" s="36">
        <v>32.128019999999999</v>
      </c>
      <c r="K46" s="36">
        <v>33.946158799999999</v>
      </c>
      <c r="L46" s="36">
        <v>35.79544576</v>
      </c>
      <c r="M46" s="36">
        <v>39.55655282</v>
      </c>
      <c r="N46" s="2">
        <v>33</v>
      </c>
    </row>
    <row r="47" spans="1:14" ht="13.5" customHeight="1" x14ac:dyDescent="0.2">
      <c r="A47" s="1">
        <v>34</v>
      </c>
      <c r="B47" s="3" t="s">
        <v>44</v>
      </c>
      <c r="C47" s="37">
        <f>SUM(C48,C49,C50,C51,C52,C53,C54,C55,C56,C57,C58)</f>
        <v>-5562.2525877199996</v>
      </c>
      <c r="D47" s="37">
        <f t="shared" ref="D47:M47" si="21">SUM(D48,D49,D50,D51,D52,D53,D54,D55,D56,D57,D58)</f>
        <v>-1335.9508986600001</v>
      </c>
      <c r="E47" s="37">
        <f t="shared" si="21"/>
        <v>-1210.1437477000002</v>
      </c>
      <c r="F47" s="37">
        <f t="shared" si="21"/>
        <v>-1516.5779694300002</v>
      </c>
      <c r="G47" s="37">
        <f t="shared" si="21"/>
        <v>-1499.5799719299998</v>
      </c>
      <c r="H47" s="37">
        <f t="shared" si="21"/>
        <v>-5666.1906496399997</v>
      </c>
      <c r="I47" s="37">
        <f t="shared" si="21"/>
        <v>-1438.7470581100004</v>
      </c>
      <c r="J47" s="37">
        <f t="shared" si="21"/>
        <v>-1234.28721591</v>
      </c>
      <c r="K47" s="37">
        <f t="shared" si="21"/>
        <v>-1516.9839066899999</v>
      </c>
      <c r="L47" s="37">
        <f t="shared" si="21"/>
        <v>-1476.1724689299999</v>
      </c>
      <c r="M47" s="37">
        <f t="shared" si="21"/>
        <v>-1351.8053183100001</v>
      </c>
      <c r="N47" s="2">
        <v>34</v>
      </c>
    </row>
    <row r="48" spans="1:14" ht="13.35" customHeight="1" x14ac:dyDescent="0.2">
      <c r="A48" s="1">
        <v>35</v>
      </c>
      <c r="B48" s="3" t="s">
        <v>33</v>
      </c>
      <c r="C48" s="36">
        <f>SUM(D48,E48,F48,G48)</f>
        <v>-2752.5656803900001</v>
      </c>
      <c r="D48" s="36">
        <v>-566.21592750000002</v>
      </c>
      <c r="E48" s="36">
        <v>-617.94348532000004</v>
      </c>
      <c r="F48" s="36">
        <v>-868.95093983000004</v>
      </c>
      <c r="G48" s="36">
        <v>-699.45532773999992</v>
      </c>
      <c r="H48" s="36">
        <f>SUM(I48,J48,K48,L48)</f>
        <v>-2718.4081040199999</v>
      </c>
      <c r="I48" s="36">
        <v>-676.22514616000012</v>
      </c>
      <c r="J48" s="36">
        <v>-619.18279308000001</v>
      </c>
      <c r="K48" s="36">
        <v>-757.83915112</v>
      </c>
      <c r="L48" s="36">
        <v>-665.16101365999998</v>
      </c>
      <c r="M48" s="36">
        <v>-617.57599177999998</v>
      </c>
      <c r="N48" s="2">
        <v>35</v>
      </c>
    </row>
    <row r="49" spans="1:14" ht="13.35" customHeight="1" x14ac:dyDescent="0.2">
      <c r="A49" s="1">
        <v>36</v>
      </c>
      <c r="B49" s="3" t="s">
        <v>34</v>
      </c>
      <c r="C49" s="36">
        <f t="shared" ref="C49:C58" si="22">SUM(D49,E49,F49,G49)</f>
        <v>-1284.2187334499999</v>
      </c>
      <c r="D49" s="36">
        <v>-426.12273948999996</v>
      </c>
      <c r="E49" s="36">
        <v>-263.82960435999996</v>
      </c>
      <c r="F49" s="36">
        <v>-260.75522160000003</v>
      </c>
      <c r="G49" s="36">
        <v>-333.511168</v>
      </c>
      <c r="H49" s="36">
        <f t="shared" ref="H49:H58" si="23">SUM(I49,J49,K49,L49)</f>
        <v>-1266.1093739099999</v>
      </c>
      <c r="I49" s="36">
        <v>-404.67280919000001</v>
      </c>
      <c r="J49" s="36">
        <v>-255.20617527999997</v>
      </c>
      <c r="K49" s="36">
        <v>-282.13228251999999</v>
      </c>
      <c r="L49" s="36">
        <v>-324.09810692000002</v>
      </c>
      <c r="M49" s="36">
        <v>-339.28646388000004</v>
      </c>
      <c r="N49" s="2">
        <v>36</v>
      </c>
    </row>
    <row r="50" spans="1:14" ht="13.35" customHeight="1" x14ac:dyDescent="0.2">
      <c r="A50" s="1">
        <v>37</v>
      </c>
      <c r="B50" s="3" t="s">
        <v>35</v>
      </c>
      <c r="C50" s="36">
        <f t="shared" si="22"/>
        <v>-75.874361300000004</v>
      </c>
      <c r="D50" s="36">
        <v>-19.727333940000001</v>
      </c>
      <c r="E50" s="36">
        <v>-17.451103099999997</v>
      </c>
      <c r="F50" s="36">
        <v>-18.209846710000001</v>
      </c>
      <c r="G50" s="36">
        <v>-20.486077550000001</v>
      </c>
      <c r="H50" s="36">
        <f t="shared" si="23"/>
        <v>-77.094961909999995</v>
      </c>
      <c r="I50" s="36">
        <v>-19.824994</v>
      </c>
      <c r="J50" s="36">
        <v>-17.80012516</v>
      </c>
      <c r="K50" s="36">
        <v>-18.574043639999999</v>
      </c>
      <c r="L50" s="36">
        <v>-20.895799109999999</v>
      </c>
      <c r="M50" s="36">
        <v>-20.00341895</v>
      </c>
      <c r="N50" s="2">
        <v>37</v>
      </c>
    </row>
    <row r="51" spans="1:14" ht="13.35" customHeight="1" x14ac:dyDescent="0.2">
      <c r="A51" s="1">
        <v>38</v>
      </c>
      <c r="B51" s="3" t="s">
        <v>36</v>
      </c>
      <c r="C51" s="36">
        <f t="shared" si="22"/>
        <v>0</v>
      </c>
      <c r="D51" s="36">
        <v>0</v>
      </c>
      <c r="E51" s="36">
        <v>0</v>
      </c>
      <c r="F51" s="36">
        <v>0</v>
      </c>
      <c r="G51" s="36">
        <v>0</v>
      </c>
      <c r="H51" s="36">
        <f t="shared" si="23"/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2">
        <v>38</v>
      </c>
    </row>
    <row r="52" spans="1:14" ht="13.35" customHeight="1" x14ac:dyDescent="0.2">
      <c r="A52" s="1">
        <v>39</v>
      </c>
      <c r="B52" s="3" t="s">
        <v>37</v>
      </c>
      <c r="C52" s="36">
        <f t="shared" si="22"/>
        <v>-562.79784474999997</v>
      </c>
      <c r="D52" s="36">
        <v>-71.745722390000012</v>
      </c>
      <c r="E52" s="36">
        <v>-116.22201554999999</v>
      </c>
      <c r="F52" s="36">
        <v>-164.73360020000001</v>
      </c>
      <c r="G52" s="36">
        <v>-210.09650660999998</v>
      </c>
      <c r="H52" s="36">
        <f t="shared" si="23"/>
        <v>-610.37536935999992</v>
      </c>
      <c r="I52" s="36">
        <v>-95.197330249999993</v>
      </c>
      <c r="J52" s="36">
        <v>-120.65576467</v>
      </c>
      <c r="K52" s="36">
        <v>-176.96998081999999</v>
      </c>
      <c r="L52" s="36">
        <v>-217.55229361999997</v>
      </c>
      <c r="M52" s="36">
        <v>-80.271440339999998</v>
      </c>
      <c r="N52" s="2">
        <v>39</v>
      </c>
    </row>
    <row r="53" spans="1:14" ht="13.35" customHeight="1" x14ac:dyDescent="0.2">
      <c r="A53" s="1">
        <v>40</v>
      </c>
      <c r="B53" s="3" t="s">
        <v>38</v>
      </c>
      <c r="C53" s="36">
        <f t="shared" si="22"/>
        <v>-121.69910286000001</v>
      </c>
      <c r="D53" s="36">
        <v>-23.976105059999998</v>
      </c>
      <c r="E53" s="36">
        <v>-26.583662829999998</v>
      </c>
      <c r="F53" s="36">
        <v>-24.720972600000003</v>
      </c>
      <c r="G53" s="36">
        <v>-46.418362370000004</v>
      </c>
      <c r="H53" s="36">
        <f t="shared" si="23"/>
        <v>-189.09949503999999</v>
      </c>
      <c r="I53" s="36">
        <v>-42.14199103</v>
      </c>
      <c r="J53" s="36">
        <v>-37.612070220000007</v>
      </c>
      <c r="K53" s="36">
        <v>-79.338891220000008</v>
      </c>
      <c r="L53" s="36">
        <v>-30.006542570000001</v>
      </c>
      <c r="M53" s="36">
        <v>-72.236747410000007</v>
      </c>
      <c r="N53" s="2">
        <v>40</v>
      </c>
    </row>
    <row r="54" spans="1:14" ht="13.35" customHeight="1" x14ac:dyDescent="0.2">
      <c r="A54" s="1">
        <v>41</v>
      </c>
      <c r="B54" s="3" t="s">
        <v>39</v>
      </c>
      <c r="C54" s="36">
        <f t="shared" si="22"/>
        <v>-74.891957789999992</v>
      </c>
      <c r="D54" s="36">
        <v>-19.471909029999999</v>
      </c>
      <c r="E54" s="36">
        <v>-17.225150289999998</v>
      </c>
      <c r="F54" s="36">
        <v>-17.974069870000001</v>
      </c>
      <c r="G54" s="36">
        <v>-20.220828600000001</v>
      </c>
      <c r="H54" s="36">
        <f t="shared" si="23"/>
        <v>-75.370878959999999</v>
      </c>
      <c r="I54" s="36">
        <v>-18.842429209999999</v>
      </c>
      <c r="J54" s="36">
        <v>-17.569653299999999</v>
      </c>
      <c r="K54" s="36">
        <v>-18.333551270000001</v>
      </c>
      <c r="L54" s="36">
        <v>-20.62524518</v>
      </c>
      <c r="M54" s="36">
        <v>-19.012011080000001</v>
      </c>
      <c r="N54" s="2">
        <v>41</v>
      </c>
    </row>
    <row r="55" spans="1:14" ht="13.35" customHeight="1" x14ac:dyDescent="0.2">
      <c r="A55" s="1">
        <v>42</v>
      </c>
      <c r="B55" s="3" t="s">
        <v>40</v>
      </c>
      <c r="C55" s="36">
        <f t="shared" si="22"/>
        <v>-47.181048150000002</v>
      </c>
      <c r="D55" s="36">
        <v>-29.792891259999998</v>
      </c>
      <c r="E55" s="36">
        <v>-6.4283099799999999</v>
      </c>
      <c r="F55" s="36">
        <v>-6.47092372</v>
      </c>
      <c r="G55" s="36">
        <v>-4.4889231899999995</v>
      </c>
      <c r="H55" s="36">
        <f t="shared" si="23"/>
        <v>-24.679718830000002</v>
      </c>
      <c r="I55" s="36">
        <v>-13.71848541</v>
      </c>
      <c r="J55" s="36">
        <v>-3.6629073100000005</v>
      </c>
      <c r="K55" s="36">
        <v>-5.5384443000000001</v>
      </c>
      <c r="L55" s="36">
        <v>-1.75988181</v>
      </c>
      <c r="M55" s="36">
        <v>-10.96623907</v>
      </c>
      <c r="N55" s="2">
        <v>42</v>
      </c>
    </row>
    <row r="56" spans="1:14" ht="13.35" customHeight="1" x14ac:dyDescent="0.2">
      <c r="A56" s="1">
        <v>43</v>
      </c>
      <c r="B56" s="3" t="s">
        <v>41</v>
      </c>
      <c r="C56" s="36">
        <f t="shared" si="22"/>
        <v>-529.63183651999998</v>
      </c>
      <c r="D56" s="36">
        <v>-147.52772772</v>
      </c>
      <c r="E56" s="36">
        <v>-117.61408317</v>
      </c>
      <c r="F56" s="36">
        <v>-128.90272492</v>
      </c>
      <c r="G56" s="36">
        <v>-135.58730070999999</v>
      </c>
      <c r="H56" s="36">
        <f t="shared" si="23"/>
        <v>-595.24157100000002</v>
      </c>
      <c r="I56" s="36">
        <v>-137.96803392000001</v>
      </c>
      <c r="J56" s="36">
        <v>-136.94362619999998</v>
      </c>
      <c r="K56" s="36">
        <v>-152.37004268999999</v>
      </c>
      <c r="L56" s="36">
        <v>-167.95986819000001</v>
      </c>
      <c r="M56" s="36">
        <v>-164.02329982000001</v>
      </c>
      <c r="N56" s="2">
        <v>43</v>
      </c>
    </row>
    <row r="57" spans="1:14" ht="13.35" customHeight="1" x14ac:dyDescent="0.2">
      <c r="A57" s="1">
        <v>44</v>
      </c>
      <c r="B57" s="3" t="s">
        <v>42</v>
      </c>
      <c r="C57" s="36">
        <f t="shared" si="22"/>
        <v>-17.112074380000003</v>
      </c>
      <c r="D57" s="36">
        <v>-3.9357771100000001</v>
      </c>
      <c r="E57" s="36">
        <v>-4.4491393400000003</v>
      </c>
      <c r="F57" s="36">
        <v>-4.1068978500000002</v>
      </c>
      <c r="G57" s="36">
        <v>-4.6202600799999995</v>
      </c>
      <c r="H57" s="36">
        <f t="shared" si="23"/>
        <v>-17.335054359999997</v>
      </c>
      <c r="I57" s="36">
        <v>-4.3416995899999993</v>
      </c>
      <c r="J57" s="36">
        <v>-4.3873665499999994</v>
      </c>
      <c r="K57" s="36">
        <v>-4.0498768099999998</v>
      </c>
      <c r="L57" s="36">
        <v>-4.5561114099999998</v>
      </c>
      <c r="M57" s="36">
        <v>-4.2171909899999998</v>
      </c>
      <c r="N57" s="2">
        <v>44</v>
      </c>
    </row>
    <row r="58" spans="1:14" ht="13.35" customHeight="1" x14ac:dyDescent="0.2">
      <c r="A58" s="1">
        <v>45</v>
      </c>
      <c r="B58" s="3" t="s">
        <v>43</v>
      </c>
      <c r="C58" s="36">
        <f t="shared" si="22"/>
        <v>-96.279948130000008</v>
      </c>
      <c r="D58" s="36">
        <v>-27.434765159999998</v>
      </c>
      <c r="E58" s="36">
        <v>-22.39719376</v>
      </c>
      <c r="F58" s="36">
        <v>-21.75277213</v>
      </c>
      <c r="G58" s="36">
        <v>-24.695217079999999</v>
      </c>
      <c r="H58" s="36">
        <f t="shared" si="23"/>
        <v>-92.476122249999989</v>
      </c>
      <c r="I58" s="36">
        <v>-25.814139349999998</v>
      </c>
      <c r="J58" s="36">
        <v>-21.266734139999997</v>
      </c>
      <c r="K58" s="36">
        <v>-21.837642299999999</v>
      </c>
      <c r="L58" s="36">
        <v>-23.557606459999999</v>
      </c>
      <c r="M58" s="36">
        <v>-24.212514990000003</v>
      </c>
      <c r="N58" s="2">
        <v>45</v>
      </c>
    </row>
    <row r="59" spans="1:14" ht="13.7" customHeight="1" x14ac:dyDescent="0.2">
      <c r="A59" s="1">
        <v>46</v>
      </c>
      <c r="B59" s="3" t="s">
        <v>45</v>
      </c>
      <c r="C59" s="37">
        <f>SUM(C60,C67)</f>
        <v>-3596.9446700500002</v>
      </c>
      <c r="D59" s="37">
        <f t="shared" ref="D59:M59" si="24">SUM(D60,D67)</f>
        <v>-1082.2260189600001</v>
      </c>
      <c r="E59" s="37">
        <f t="shared" si="24"/>
        <v>-651.96297005999986</v>
      </c>
      <c r="F59" s="37">
        <f t="shared" si="24"/>
        <v>-1254.0122443600001</v>
      </c>
      <c r="G59" s="37">
        <f t="shared" si="24"/>
        <v>-608.74343667000016</v>
      </c>
      <c r="H59" s="37">
        <f t="shared" si="24"/>
        <v>-3776.2208618699997</v>
      </c>
      <c r="I59" s="37">
        <f t="shared" si="24"/>
        <v>-1367.09078628</v>
      </c>
      <c r="J59" s="37">
        <f t="shared" si="24"/>
        <v>-478.99022632000037</v>
      </c>
      <c r="K59" s="37">
        <f t="shared" si="24"/>
        <v>-1283.7560636799997</v>
      </c>
      <c r="L59" s="37">
        <f t="shared" si="24"/>
        <v>-646.38378559000012</v>
      </c>
      <c r="M59" s="37">
        <f t="shared" si="24"/>
        <v>-1006.4638631500002</v>
      </c>
      <c r="N59" s="2">
        <v>46</v>
      </c>
    </row>
    <row r="60" spans="1:14" ht="13.5" customHeight="1" x14ac:dyDescent="0.2">
      <c r="A60" s="1">
        <v>47</v>
      </c>
      <c r="B60" s="3" t="s">
        <v>46</v>
      </c>
      <c r="C60" s="37">
        <f>SUM(C61,C62)</f>
        <v>4351.2249663800003</v>
      </c>
      <c r="D60" s="37">
        <f t="shared" ref="D60:M60" si="25">SUM(D61,D62)</f>
        <v>1155.1596017699999</v>
      </c>
      <c r="E60" s="37">
        <f t="shared" si="25"/>
        <v>1064.8259867700001</v>
      </c>
      <c r="F60" s="37">
        <f t="shared" si="25"/>
        <v>1067.3455330600002</v>
      </c>
      <c r="G60" s="37">
        <f t="shared" si="25"/>
        <v>1063.8938447800001</v>
      </c>
      <c r="H60" s="37">
        <f t="shared" si="25"/>
        <v>4359.7293031300005</v>
      </c>
      <c r="I60" s="37">
        <f t="shared" si="25"/>
        <v>1037.21766729</v>
      </c>
      <c r="J60" s="37">
        <f t="shared" si="25"/>
        <v>1098.8207625999999</v>
      </c>
      <c r="K60" s="37">
        <f t="shared" si="25"/>
        <v>1112.3883290599999</v>
      </c>
      <c r="L60" s="37">
        <f t="shared" si="25"/>
        <v>1111.30254418</v>
      </c>
      <c r="M60" s="37">
        <f t="shared" si="25"/>
        <v>1072.18369923</v>
      </c>
      <c r="N60" s="2">
        <v>47</v>
      </c>
    </row>
    <row r="61" spans="1:14" ht="13.35" customHeight="1" x14ac:dyDescent="0.2">
      <c r="A61" s="1">
        <v>48</v>
      </c>
      <c r="B61" s="3" t="s">
        <v>47</v>
      </c>
      <c r="C61" s="36">
        <f>SUM(D61,E61,F61,G61)</f>
        <v>64.013893019999998</v>
      </c>
      <c r="D61" s="36">
        <v>24.894273829999999</v>
      </c>
      <c r="E61" s="36">
        <v>10.5531399</v>
      </c>
      <c r="F61" s="36">
        <v>13.491225849999999</v>
      </c>
      <c r="G61" s="36">
        <v>15.075253440000001</v>
      </c>
      <c r="H61" s="36">
        <f>SUM(I61,J61,K61,L61)</f>
        <v>73.231371899999999</v>
      </c>
      <c r="I61" s="36">
        <v>33.861180230000002</v>
      </c>
      <c r="J61" s="36">
        <v>10.58844206</v>
      </c>
      <c r="K61" s="36">
        <v>13.582830400000001</v>
      </c>
      <c r="L61" s="36">
        <v>15.19891921</v>
      </c>
      <c r="M61" s="36">
        <v>35.873854889999997</v>
      </c>
      <c r="N61" s="2">
        <v>48</v>
      </c>
    </row>
    <row r="62" spans="1:14" ht="13.35" customHeight="1" x14ac:dyDescent="0.2">
      <c r="A62" s="1">
        <v>49</v>
      </c>
      <c r="B62" s="3" t="s">
        <v>48</v>
      </c>
      <c r="C62" s="36">
        <f>SUM(C63,C64,C65)</f>
        <v>4287.2110733600002</v>
      </c>
      <c r="D62" s="36">
        <f t="shared" ref="D62:M62" si="26">SUM(D63,D64,D65)</f>
        <v>1130.2653279399999</v>
      </c>
      <c r="E62" s="36">
        <f t="shared" si="26"/>
        <v>1054.2728468700002</v>
      </c>
      <c r="F62" s="36">
        <f t="shared" si="26"/>
        <v>1053.8543072100001</v>
      </c>
      <c r="G62" s="36">
        <f t="shared" si="26"/>
        <v>1048.81859134</v>
      </c>
      <c r="H62" s="36">
        <f t="shared" si="26"/>
        <v>4286.4979312300002</v>
      </c>
      <c r="I62" s="36">
        <f t="shared" si="26"/>
        <v>1003.3564870600001</v>
      </c>
      <c r="J62" s="36">
        <f t="shared" si="26"/>
        <v>1088.2323205399998</v>
      </c>
      <c r="K62" s="36">
        <f t="shared" si="26"/>
        <v>1098.80549866</v>
      </c>
      <c r="L62" s="36">
        <f t="shared" si="26"/>
        <v>1096.1036249700001</v>
      </c>
      <c r="M62" s="36">
        <f t="shared" si="26"/>
        <v>1036.3098443399999</v>
      </c>
      <c r="N62" s="2">
        <v>49</v>
      </c>
    </row>
    <row r="63" spans="1:14" ht="13.35" customHeight="1" x14ac:dyDescent="0.2">
      <c r="A63" s="1">
        <v>50</v>
      </c>
      <c r="B63" s="3" t="s">
        <v>89</v>
      </c>
      <c r="C63" s="36">
        <f>SUM(D63,E63,F63,G63)</f>
        <v>154.95231652000001</v>
      </c>
      <c r="D63" s="36">
        <v>140.85317387999999</v>
      </c>
      <c r="E63" s="36">
        <v>3.2323823000000003</v>
      </c>
      <c r="F63" s="36">
        <v>0.62421172000000003</v>
      </c>
      <c r="G63" s="36">
        <v>10.242548620000001</v>
      </c>
      <c r="H63" s="36">
        <f>SUM(I63,J63,K63,L63)</f>
        <v>9.3223665800000006</v>
      </c>
      <c r="I63" s="36">
        <v>0.63134923000000009</v>
      </c>
      <c r="J63" s="36">
        <v>2.2380309199999999</v>
      </c>
      <c r="K63" s="36">
        <v>3.2819806200000001</v>
      </c>
      <c r="L63" s="36">
        <v>3.17100581</v>
      </c>
      <c r="M63" s="36">
        <v>1.30000077</v>
      </c>
      <c r="N63" s="2">
        <v>50</v>
      </c>
    </row>
    <row r="64" spans="1:14" ht="13.35" customHeight="1" x14ac:dyDescent="0.2">
      <c r="A64" s="1">
        <v>51</v>
      </c>
      <c r="B64" s="3" t="s">
        <v>90</v>
      </c>
      <c r="C64" s="36">
        <f t="shared" ref="C64:C65" si="27">SUM(D64,E64,F64,G64)</f>
        <v>1052.9237395</v>
      </c>
      <c r="D64" s="36">
        <v>216.86931816999999</v>
      </c>
      <c r="E64" s="36">
        <v>275.54727586000001</v>
      </c>
      <c r="F64" s="36">
        <v>273.97726805999997</v>
      </c>
      <c r="G64" s="36">
        <v>286.52987741000004</v>
      </c>
      <c r="H64" s="36">
        <f t="shared" ref="H64:H65" si="28">SUM(I64,J64,K64,L64)</f>
        <v>1122.5978236800001</v>
      </c>
      <c r="I64" s="36">
        <v>248.22731901999998</v>
      </c>
      <c r="J64" s="36">
        <v>296.76529409999995</v>
      </c>
      <c r="K64" s="36">
        <v>268.73186550999998</v>
      </c>
      <c r="L64" s="36">
        <v>308.87334505000001</v>
      </c>
      <c r="M64" s="36">
        <v>277.14532329000002</v>
      </c>
      <c r="N64" s="2">
        <v>51</v>
      </c>
    </row>
    <row r="65" spans="1:14" ht="13.35" customHeight="1" x14ac:dyDescent="0.2">
      <c r="A65" s="1">
        <v>52</v>
      </c>
      <c r="B65" s="3" t="s">
        <v>91</v>
      </c>
      <c r="C65" s="36">
        <f t="shared" si="27"/>
        <v>3079.3350173400004</v>
      </c>
      <c r="D65" s="36">
        <v>772.54283588999999</v>
      </c>
      <c r="E65" s="36">
        <v>775.49318871000014</v>
      </c>
      <c r="F65" s="36">
        <v>779.25282743000002</v>
      </c>
      <c r="G65" s="36">
        <v>752.04616530999999</v>
      </c>
      <c r="H65" s="36">
        <f t="shared" si="28"/>
        <v>3154.5777409699999</v>
      </c>
      <c r="I65" s="36">
        <v>754.49781881000001</v>
      </c>
      <c r="J65" s="36">
        <v>789.22899552000001</v>
      </c>
      <c r="K65" s="36">
        <v>826.79165253000008</v>
      </c>
      <c r="L65" s="36">
        <v>784.05927410999993</v>
      </c>
      <c r="M65" s="36">
        <v>757.86452027999997</v>
      </c>
      <c r="N65" s="2">
        <v>52</v>
      </c>
    </row>
    <row r="66" spans="1:14" ht="12.75" customHeight="1" x14ac:dyDescent="0.2">
      <c r="A66" s="1"/>
      <c r="B66" s="3" t="s">
        <v>83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"/>
    </row>
    <row r="67" spans="1:14" ht="13.35" customHeight="1" x14ac:dyDescent="0.2">
      <c r="A67" s="1">
        <v>53</v>
      </c>
      <c r="B67" s="3" t="s">
        <v>49</v>
      </c>
      <c r="C67" s="37">
        <f t="shared" ref="C67:M67" si="29">SUM(C68,C69)</f>
        <v>-7948.1696364300005</v>
      </c>
      <c r="D67" s="37">
        <f t="shared" si="29"/>
        <v>-2237.38562073</v>
      </c>
      <c r="E67" s="37">
        <f t="shared" si="29"/>
        <v>-1716.78895683</v>
      </c>
      <c r="F67" s="37">
        <f t="shared" si="29"/>
        <v>-2321.3577774200003</v>
      </c>
      <c r="G67" s="37">
        <f t="shared" si="29"/>
        <v>-1672.6372814500003</v>
      </c>
      <c r="H67" s="37">
        <f t="shared" si="29"/>
        <v>-8135.9501650000002</v>
      </c>
      <c r="I67" s="37">
        <f t="shared" si="29"/>
        <v>-2404.30845357</v>
      </c>
      <c r="J67" s="37">
        <f t="shared" si="29"/>
        <v>-1577.8109889200002</v>
      </c>
      <c r="K67" s="37">
        <f t="shared" si="29"/>
        <v>-2396.1443927399996</v>
      </c>
      <c r="L67" s="37">
        <f t="shared" si="29"/>
        <v>-1757.6863297700002</v>
      </c>
      <c r="M67" s="37">
        <f t="shared" si="29"/>
        <v>-2078.6475623800002</v>
      </c>
      <c r="N67" s="2">
        <v>53</v>
      </c>
    </row>
    <row r="68" spans="1:14" ht="13.35" customHeight="1" x14ac:dyDescent="0.2">
      <c r="A68" s="1">
        <v>54</v>
      </c>
      <c r="B68" s="3" t="s">
        <v>47</v>
      </c>
      <c r="C68" s="36">
        <f>SUM(D68,E68,F68,G68)</f>
        <v>-3.4853448</v>
      </c>
      <c r="D68" s="36">
        <v>-0.48599999999999999</v>
      </c>
      <c r="E68" s="36">
        <v>-1.3764000000000001</v>
      </c>
      <c r="F68" s="36">
        <v>-0.53226479999999998</v>
      </c>
      <c r="G68" s="36">
        <v>-1.0906800000000001</v>
      </c>
      <c r="H68" s="36">
        <f>SUM(I68,J68,K68,L68)</f>
        <v>-3.5372317</v>
      </c>
      <c r="I68" s="36">
        <v>-0.47789999999999999</v>
      </c>
      <c r="J68" s="36">
        <v>-1.4039280000000001</v>
      </c>
      <c r="K68" s="36">
        <v>-0.54291009999999995</v>
      </c>
      <c r="L68" s="36">
        <v>-1.1124936000000001</v>
      </c>
      <c r="M68" s="36">
        <v>-0.51135299999999995</v>
      </c>
      <c r="N68" s="2">
        <v>54</v>
      </c>
    </row>
    <row r="69" spans="1:14" ht="13.35" customHeight="1" x14ac:dyDescent="0.2">
      <c r="A69" s="1">
        <v>55</v>
      </c>
      <c r="B69" s="3" t="s">
        <v>48</v>
      </c>
      <c r="C69" s="36">
        <f t="shared" ref="C69:M69" si="30">SUM(C70,C71,C72)</f>
        <v>-7944.6842916300002</v>
      </c>
      <c r="D69" s="36">
        <f t="shared" si="30"/>
        <v>-2236.8996207300002</v>
      </c>
      <c r="E69" s="36">
        <f t="shared" si="30"/>
        <v>-1715.4125568299999</v>
      </c>
      <c r="F69" s="36">
        <f t="shared" si="30"/>
        <v>-2320.8255126200002</v>
      </c>
      <c r="G69" s="36">
        <f t="shared" si="30"/>
        <v>-1671.5466014500003</v>
      </c>
      <c r="H69" s="36">
        <f t="shared" si="30"/>
        <v>-8132.4129333000001</v>
      </c>
      <c r="I69" s="36">
        <f t="shared" si="30"/>
        <v>-2403.8305535700001</v>
      </c>
      <c r="J69" s="36">
        <f t="shared" si="30"/>
        <v>-1576.4070609200003</v>
      </c>
      <c r="K69" s="36">
        <f t="shared" si="30"/>
        <v>-2395.6014826399996</v>
      </c>
      <c r="L69" s="36">
        <f t="shared" si="30"/>
        <v>-1756.57383617</v>
      </c>
      <c r="M69" s="36">
        <f t="shared" si="30"/>
        <v>-2078.1362093800003</v>
      </c>
      <c r="N69" s="2">
        <v>55</v>
      </c>
    </row>
    <row r="70" spans="1:14" ht="13.35" customHeight="1" x14ac:dyDescent="0.2">
      <c r="A70" s="1">
        <v>56</v>
      </c>
      <c r="B70" s="3" t="s">
        <v>89</v>
      </c>
      <c r="C70" s="36">
        <f>SUM(D70,E70,F70,G70)</f>
        <v>-2955.8986767699998</v>
      </c>
      <c r="D70" s="36">
        <v>-800.58804667999993</v>
      </c>
      <c r="E70" s="36">
        <v>-757.62322025999993</v>
      </c>
      <c r="F70" s="36">
        <v>-747.48201095000002</v>
      </c>
      <c r="G70" s="36">
        <v>-650.20539888000008</v>
      </c>
      <c r="H70" s="36">
        <f>SUM(I70,J70,K70,L70)</f>
        <v>-3021.0453852200003</v>
      </c>
      <c r="I70" s="36">
        <v>-855.36074978999989</v>
      </c>
      <c r="J70" s="36">
        <v>-611.2622440800003</v>
      </c>
      <c r="K70" s="36">
        <v>-782.89843380000002</v>
      </c>
      <c r="L70" s="36">
        <v>-771.52395755000009</v>
      </c>
      <c r="M70" s="36">
        <v>-504.04878872000006</v>
      </c>
      <c r="N70" s="2">
        <v>56</v>
      </c>
    </row>
    <row r="71" spans="1:14" ht="13.35" customHeight="1" x14ac:dyDescent="0.2">
      <c r="A71" s="1">
        <v>57</v>
      </c>
      <c r="B71" s="3" t="s">
        <v>90</v>
      </c>
      <c r="C71" s="36">
        <f t="shared" ref="C71:C72" si="31">SUM(D71,E71,F71,G71)</f>
        <v>-1916.4769766300001</v>
      </c>
      <c r="D71" s="36">
        <v>-695.32610740000007</v>
      </c>
      <c r="E71" s="36">
        <v>-194.84455180999998</v>
      </c>
      <c r="F71" s="36">
        <v>-833.34612451999999</v>
      </c>
      <c r="G71" s="36">
        <v>-192.96019289999998</v>
      </c>
      <c r="H71" s="36">
        <f t="shared" ref="H71:H72" si="32">SUM(I71,J71,K71,L71)</f>
        <v>-2065.2551118599999</v>
      </c>
      <c r="I71" s="36">
        <v>-820.17693221000002</v>
      </c>
      <c r="J71" s="36">
        <v>-199.18955016000001</v>
      </c>
      <c r="K71" s="36">
        <v>-803.37528080000004</v>
      </c>
      <c r="L71" s="36">
        <v>-242.51334869000002</v>
      </c>
      <c r="M71" s="36">
        <v>-825.43894176000003</v>
      </c>
      <c r="N71" s="2">
        <v>57</v>
      </c>
    </row>
    <row r="72" spans="1:14" ht="13.35" customHeight="1" x14ac:dyDescent="0.2">
      <c r="A72" s="1">
        <v>58</v>
      </c>
      <c r="B72" s="3" t="s">
        <v>91</v>
      </c>
      <c r="C72" s="36">
        <f t="shared" si="31"/>
        <v>-3072.3086382299998</v>
      </c>
      <c r="D72" s="36">
        <v>-740.98546664999992</v>
      </c>
      <c r="E72" s="36">
        <v>-762.94478475999995</v>
      </c>
      <c r="F72" s="36">
        <v>-739.99737714999992</v>
      </c>
      <c r="G72" s="36">
        <v>-828.38100967000014</v>
      </c>
      <c r="H72" s="36">
        <f t="shared" si="32"/>
        <v>-3046.1124362199998</v>
      </c>
      <c r="I72" s="36">
        <v>-728.29287156999999</v>
      </c>
      <c r="J72" s="36">
        <v>-765.95526667999991</v>
      </c>
      <c r="K72" s="36">
        <v>-809.32776803999991</v>
      </c>
      <c r="L72" s="36">
        <v>-742.53652993000003</v>
      </c>
      <c r="M72" s="36">
        <v>-748.64847889999999</v>
      </c>
      <c r="N72" s="2">
        <v>58</v>
      </c>
    </row>
    <row r="73" spans="1:14" ht="13.7" customHeight="1" x14ac:dyDescent="0.2">
      <c r="A73" s="1">
        <v>59</v>
      </c>
      <c r="B73" s="3" t="s">
        <v>50</v>
      </c>
      <c r="C73" s="37">
        <f>SUM(C74,C75)</f>
        <v>-184.24622390999991</v>
      </c>
      <c r="D73" s="37">
        <f t="shared" ref="D73:M73" si="33">SUM(D74,D75)</f>
        <v>-19.994339300000007</v>
      </c>
      <c r="E73" s="37">
        <f t="shared" si="33"/>
        <v>-32.595130299999965</v>
      </c>
      <c r="F73" s="37">
        <f t="shared" si="33"/>
        <v>-56.912189159999969</v>
      </c>
      <c r="G73" s="37">
        <f t="shared" si="33"/>
        <v>-74.744565149999971</v>
      </c>
      <c r="H73" s="37">
        <f t="shared" si="33"/>
        <v>-222.32657075999987</v>
      </c>
      <c r="I73" s="37">
        <f t="shared" si="33"/>
        <v>-32.045877190000027</v>
      </c>
      <c r="J73" s="37">
        <f t="shared" si="33"/>
        <v>-27.982627849999972</v>
      </c>
      <c r="K73" s="37">
        <f t="shared" si="33"/>
        <v>-63.935603589999971</v>
      </c>
      <c r="L73" s="37">
        <f t="shared" si="33"/>
        <v>-98.362462129999926</v>
      </c>
      <c r="M73" s="37">
        <f t="shared" si="33"/>
        <v>-3.8803738499999838</v>
      </c>
      <c r="N73" s="2">
        <v>59</v>
      </c>
    </row>
    <row r="74" spans="1:14" ht="13.35" customHeight="1" x14ac:dyDescent="0.2">
      <c r="A74" s="1">
        <v>60</v>
      </c>
      <c r="B74" s="3" t="s">
        <v>51</v>
      </c>
      <c r="C74" s="36">
        <f>SUM(D74,E74,F74,G74)</f>
        <v>879.73414121999997</v>
      </c>
      <c r="D74" s="36">
        <v>175.95433788</v>
      </c>
      <c r="E74" s="36">
        <v>213.50346722</v>
      </c>
      <c r="F74" s="36">
        <v>218.52855733000001</v>
      </c>
      <c r="G74" s="36">
        <v>271.74777878999998</v>
      </c>
      <c r="H74" s="36">
        <f>SUM(I74,J74,K74,L74)</f>
        <v>891.34675184000002</v>
      </c>
      <c r="I74" s="36">
        <v>194.77748023999999</v>
      </c>
      <c r="J74" s="36">
        <v>224.18950228</v>
      </c>
      <c r="K74" s="36">
        <v>220.58485853999997</v>
      </c>
      <c r="L74" s="36">
        <v>251.79491078000001</v>
      </c>
      <c r="M74" s="36">
        <v>211.30564961000002</v>
      </c>
      <c r="N74" s="2">
        <v>60</v>
      </c>
    </row>
    <row r="75" spans="1:14" ht="13.35" customHeight="1" x14ac:dyDescent="0.2">
      <c r="A75" s="1">
        <v>61</v>
      </c>
      <c r="B75" s="3" t="s">
        <v>52</v>
      </c>
      <c r="C75" s="36">
        <f>SUM(D75,E75,F75,G75)</f>
        <v>-1063.9803651299999</v>
      </c>
      <c r="D75" s="36">
        <v>-195.94867718</v>
      </c>
      <c r="E75" s="36">
        <v>-246.09859751999997</v>
      </c>
      <c r="F75" s="36">
        <v>-275.44074648999998</v>
      </c>
      <c r="G75" s="36">
        <v>-346.49234393999996</v>
      </c>
      <c r="H75" s="36">
        <f>SUM(I75,J75,K75,L75)</f>
        <v>-1113.6733225999999</v>
      </c>
      <c r="I75" s="36">
        <v>-226.82335743000002</v>
      </c>
      <c r="J75" s="36">
        <v>-252.17213012999997</v>
      </c>
      <c r="K75" s="36">
        <v>-284.52046212999994</v>
      </c>
      <c r="L75" s="36">
        <v>-350.15737290999994</v>
      </c>
      <c r="M75" s="36">
        <v>-215.18602346</v>
      </c>
      <c r="N75" s="2">
        <v>61</v>
      </c>
    </row>
    <row r="76" spans="1:14" ht="13.35" customHeight="1" x14ac:dyDescent="0.2">
      <c r="A76" s="1">
        <v>62</v>
      </c>
      <c r="B76" s="3" t="s">
        <v>53</v>
      </c>
      <c r="C76" s="36">
        <f>SUM(D76,E76,F76,G76)</f>
        <v>11.632883679999999</v>
      </c>
      <c r="D76" s="36">
        <v>-1.0113916999999999</v>
      </c>
      <c r="E76" s="36">
        <v>-1.43603463</v>
      </c>
      <c r="F76" s="36">
        <v>-0.74072384000000024</v>
      </c>
      <c r="G76" s="36">
        <v>14.821033849999999</v>
      </c>
      <c r="H76" s="36">
        <f>SUM(I76,J76,K76,L76)</f>
        <v>11.152349299999999</v>
      </c>
      <c r="I76" s="36">
        <v>-1.8387773399999998</v>
      </c>
      <c r="J76" s="36">
        <v>-1.51781465</v>
      </c>
      <c r="K76" s="36">
        <v>-1.6011956000000001</v>
      </c>
      <c r="L76" s="36">
        <v>16.11013689</v>
      </c>
      <c r="M76" s="36">
        <v>8.7635384500000004</v>
      </c>
      <c r="N76" s="2">
        <v>62</v>
      </c>
    </row>
    <row r="77" spans="1:14" ht="13.35" customHeight="1" x14ac:dyDescent="0.2">
      <c r="A77" s="1">
        <v>63</v>
      </c>
      <c r="B77" s="3" t="s">
        <v>54</v>
      </c>
      <c r="C77" s="36">
        <f>SUM(D77,E77,F77,G77)</f>
        <v>-195.87910758999993</v>
      </c>
      <c r="D77" s="36">
        <v>-18.982947599999989</v>
      </c>
      <c r="E77" s="36">
        <v>-31.159095669999971</v>
      </c>
      <c r="F77" s="36">
        <v>-56.171465319999982</v>
      </c>
      <c r="G77" s="36">
        <v>-89.565598999999992</v>
      </c>
      <c r="H77" s="36">
        <f>SUM(I77,J77,K77,L77)</f>
        <v>-233.47892005999992</v>
      </c>
      <c r="I77" s="36">
        <v>-30.20709985000002</v>
      </c>
      <c r="J77" s="36">
        <v>-26.46481319999998</v>
      </c>
      <c r="K77" s="36">
        <v>-62.33440798999996</v>
      </c>
      <c r="L77" s="36">
        <v>-114.47259901999996</v>
      </c>
      <c r="M77" s="36">
        <v>-12.643912299999982</v>
      </c>
      <c r="N77" s="2">
        <v>63</v>
      </c>
    </row>
    <row r="78" spans="1:14" ht="14.1" customHeight="1" x14ac:dyDescent="0.2">
      <c r="A78" s="1">
        <v>64</v>
      </c>
      <c r="B78" s="3" t="s">
        <v>55</v>
      </c>
      <c r="C78" s="37">
        <f>SUM(C79,C80)</f>
        <v>2781.8398352800018</v>
      </c>
      <c r="D78" s="37">
        <f t="shared" ref="D78:M78" si="34">SUM(D79,D80)</f>
        <v>2522.8184543799994</v>
      </c>
      <c r="E78" s="37">
        <f t="shared" si="34"/>
        <v>295.67798185999993</v>
      </c>
      <c r="F78" s="37">
        <f t="shared" si="34"/>
        <v>178.05219961</v>
      </c>
      <c r="G78" s="37">
        <f t="shared" si="34"/>
        <v>-214.70880057000079</v>
      </c>
      <c r="H78" s="37">
        <f t="shared" si="34"/>
        <v>3709.2853242000024</v>
      </c>
      <c r="I78" s="37">
        <f t="shared" si="34"/>
        <v>-1186.7209129099995</v>
      </c>
      <c r="J78" s="37">
        <f t="shared" si="34"/>
        <v>930.93439229000023</v>
      </c>
      <c r="K78" s="37">
        <f t="shared" si="34"/>
        <v>1337.4873097000004</v>
      </c>
      <c r="L78" s="37">
        <f t="shared" si="34"/>
        <v>2627.5845351199991</v>
      </c>
      <c r="M78" s="37">
        <f t="shared" si="34"/>
        <v>2436.4037488199997</v>
      </c>
      <c r="N78" s="2">
        <v>64</v>
      </c>
    </row>
    <row r="79" spans="1:14" ht="13.7" customHeight="1" x14ac:dyDescent="0.2">
      <c r="A79" s="1">
        <v>65</v>
      </c>
      <c r="B79" s="3" t="s">
        <v>56</v>
      </c>
      <c r="C79" s="37">
        <f>SUM(D79,E79,F79,G79)</f>
        <v>2.6469553000000001</v>
      </c>
      <c r="D79" s="37">
        <v>0.88641603999999996</v>
      </c>
      <c r="E79" s="37">
        <v>0.75453479999999995</v>
      </c>
      <c r="F79" s="37">
        <v>0.59502975000000002</v>
      </c>
      <c r="G79" s="37">
        <v>0.41097471000000002</v>
      </c>
      <c r="H79" s="37">
        <f>SUM(I79,J79,K79,L79)</f>
        <v>2.3104869899999998</v>
      </c>
      <c r="I79" s="37">
        <v>0.28960000000000002</v>
      </c>
      <c r="J79" s="37">
        <v>0.64</v>
      </c>
      <c r="K79" s="37">
        <v>0.37398699000000002</v>
      </c>
      <c r="L79" s="37">
        <v>1.0068999999999999</v>
      </c>
      <c r="M79" s="37">
        <v>1.6</v>
      </c>
      <c r="N79" s="2">
        <v>65</v>
      </c>
    </row>
    <row r="80" spans="1:14" ht="13.7" customHeight="1" x14ac:dyDescent="0.2">
      <c r="A80" s="1">
        <v>66</v>
      </c>
      <c r="B80" s="3" t="s">
        <v>57</v>
      </c>
      <c r="C80" s="37">
        <f>SUM(C81,C90,C93,C104)</f>
        <v>2779.1928799800016</v>
      </c>
      <c r="D80" s="37">
        <f t="shared" ref="D80:M80" si="35">SUM(D81,D90,D93,D104)</f>
        <v>2521.9320383399995</v>
      </c>
      <c r="E80" s="37">
        <f t="shared" si="35"/>
        <v>294.92344705999994</v>
      </c>
      <c r="F80" s="37">
        <f t="shared" si="35"/>
        <v>177.45716985999999</v>
      </c>
      <c r="G80" s="37">
        <f t="shared" si="35"/>
        <v>-215.11977528000079</v>
      </c>
      <c r="H80" s="37">
        <f t="shared" si="35"/>
        <v>3706.9748372100025</v>
      </c>
      <c r="I80" s="37">
        <f t="shared" si="35"/>
        <v>-1187.0105129099995</v>
      </c>
      <c r="J80" s="37">
        <f t="shared" si="35"/>
        <v>930.29439229000025</v>
      </c>
      <c r="K80" s="37">
        <f t="shared" si="35"/>
        <v>1337.1133227100004</v>
      </c>
      <c r="L80" s="37">
        <f t="shared" si="35"/>
        <v>2626.5776351199993</v>
      </c>
      <c r="M80" s="37">
        <f t="shared" si="35"/>
        <v>2434.8037488199998</v>
      </c>
      <c r="N80" s="2">
        <v>66</v>
      </c>
    </row>
    <row r="81" spans="1:14" ht="13.5" customHeight="1" x14ac:dyDescent="0.2">
      <c r="A81" s="1">
        <v>67</v>
      </c>
      <c r="B81" s="3" t="s">
        <v>58</v>
      </c>
      <c r="C81" s="38">
        <f>SUM(C82,C86)</f>
        <v>2001.4787076</v>
      </c>
      <c r="D81" s="38">
        <f t="shared" ref="D81:M81" si="36">SUM(D82,D86)</f>
        <v>1020.0170625600001</v>
      </c>
      <c r="E81" s="38">
        <f t="shared" si="36"/>
        <v>504.83678443000002</v>
      </c>
      <c r="F81" s="38">
        <f t="shared" si="36"/>
        <v>292.50100431000004</v>
      </c>
      <c r="G81" s="38">
        <f t="shared" si="36"/>
        <v>184.12385630000006</v>
      </c>
      <c r="H81" s="38">
        <f t="shared" si="36"/>
        <v>1809.2523888500004</v>
      </c>
      <c r="I81" s="38">
        <f t="shared" si="36"/>
        <v>378.61067216999993</v>
      </c>
      <c r="J81" s="38">
        <f t="shared" si="36"/>
        <v>352.81583912000042</v>
      </c>
      <c r="K81" s="38">
        <f t="shared" si="36"/>
        <v>486.31999396999993</v>
      </c>
      <c r="L81" s="38">
        <f t="shared" si="36"/>
        <v>591.50588358999994</v>
      </c>
      <c r="M81" s="38">
        <f t="shared" si="36"/>
        <v>-12.88943814000001</v>
      </c>
      <c r="N81" s="2">
        <v>67</v>
      </c>
    </row>
    <row r="82" spans="1:14" ht="13.35" customHeight="1" x14ac:dyDescent="0.2">
      <c r="A82" s="1">
        <v>68</v>
      </c>
      <c r="B82" s="3" t="s">
        <v>59</v>
      </c>
      <c r="C82" s="36">
        <f>SUM(C83,C84,C85)</f>
        <v>-452.73766795999995</v>
      </c>
      <c r="D82" s="36">
        <f t="shared" ref="D82:M82" si="37">SUM(D83,D84,D85)</f>
        <v>-99.149028180000002</v>
      </c>
      <c r="E82" s="36">
        <f t="shared" si="37"/>
        <v>-94.670386329999999</v>
      </c>
      <c r="F82" s="36">
        <f t="shared" si="37"/>
        <v>-52.042598840000004</v>
      </c>
      <c r="G82" s="36">
        <f t="shared" si="37"/>
        <v>-206.87565460999997</v>
      </c>
      <c r="H82" s="36">
        <f t="shared" si="37"/>
        <v>904.19227905000025</v>
      </c>
      <c r="I82" s="36">
        <f t="shared" si="37"/>
        <v>-175.28294310999999</v>
      </c>
      <c r="J82" s="36">
        <f t="shared" si="37"/>
        <v>1419.8176405700001</v>
      </c>
      <c r="K82" s="36">
        <f t="shared" si="37"/>
        <v>-128.03492750999999</v>
      </c>
      <c r="L82" s="36">
        <f t="shared" si="37"/>
        <v>-212.3074909</v>
      </c>
      <c r="M82" s="36">
        <f t="shared" si="37"/>
        <v>-226.21850659999998</v>
      </c>
      <c r="N82" s="2">
        <v>68</v>
      </c>
    </row>
    <row r="83" spans="1:14" ht="13.35" customHeight="1" x14ac:dyDescent="0.2">
      <c r="A83" s="1">
        <v>69</v>
      </c>
      <c r="B83" s="3" t="s">
        <v>60</v>
      </c>
      <c r="C83" s="36">
        <f>SUM(D83,E83,F83,G83)</f>
        <v>-452.73766795999995</v>
      </c>
      <c r="D83" s="36">
        <v>-99.149028180000002</v>
      </c>
      <c r="E83" s="36">
        <v>-94.670386329999999</v>
      </c>
      <c r="F83" s="36">
        <v>-52.042598840000004</v>
      </c>
      <c r="G83" s="36">
        <v>-206.87565460999997</v>
      </c>
      <c r="H83" s="36">
        <f>SUM(I83,J83,K83,L83)</f>
        <v>904.19227905000025</v>
      </c>
      <c r="I83" s="36">
        <v>-175.28294310999999</v>
      </c>
      <c r="J83" s="36">
        <v>1419.8176405700001</v>
      </c>
      <c r="K83" s="36">
        <v>-128.03492750999999</v>
      </c>
      <c r="L83" s="36">
        <v>-212.3074909</v>
      </c>
      <c r="M83" s="36">
        <v>-226.21850659999998</v>
      </c>
      <c r="N83" s="2">
        <v>69</v>
      </c>
    </row>
    <row r="84" spans="1:14" ht="13.35" customHeight="1" x14ac:dyDescent="0.2">
      <c r="A84" s="1">
        <v>70</v>
      </c>
      <c r="B84" s="3" t="s">
        <v>92</v>
      </c>
      <c r="C84" s="36">
        <f t="shared" ref="C84:C85" si="38">SUM(D84,E84,F84,G84)</f>
        <v>0</v>
      </c>
      <c r="D84" s="36">
        <v>0</v>
      </c>
      <c r="E84" s="36">
        <v>0</v>
      </c>
      <c r="F84" s="36">
        <v>0</v>
      </c>
      <c r="G84" s="36">
        <v>0</v>
      </c>
      <c r="H84" s="36">
        <f t="shared" ref="H84:H85" si="39">SUM(I84,J84,K84,L84)</f>
        <v>0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2">
        <v>70</v>
      </c>
    </row>
    <row r="85" spans="1:14" ht="13.35" customHeight="1" x14ac:dyDescent="0.2">
      <c r="A85" s="1">
        <v>71</v>
      </c>
      <c r="B85" s="3" t="s">
        <v>93</v>
      </c>
      <c r="C85" s="36">
        <f t="shared" si="38"/>
        <v>0</v>
      </c>
      <c r="D85" s="36">
        <v>0</v>
      </c>
      <c r="E85" s="36">
        <v>0</v>
      </c>
      <c r="F85" s="36">
        <v>0</v>
      </c>
      <c r="G85" s="36">
        <v>0</v>
      </c>
      <c r="H85" s="36">
        <f t="shared" si="39"/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2">
        <v>71</v>
      </c>
    </row>
    <row r="86" spans="1:14" ht="13.35" customHeight="1" x14ac:dyDescent="0.2">
      <c r="A86" s="1">
        <v>72</v>
      </c>
      <c r="B86" s="4" t="s">
        <v>61</v>
      </c>
      <c r="C86" s="36">
        <f>SUM(C87,C88,C89)</f>
        <v>2454.21637556</v>
      </c>
      <c r="D86" s="36">
        <f t="shared" ref="D86:M86" si="40">SUM(D87,D88,D89)</f>
        <v>1119.1660907400001</v>
      </c>
      <c r="E86" s="36">
        <f t="shared" si="40"/>
        <v>599.50717076000001</v>
      </c>
      <c r="F86" s="36">
        <f t="shared" si="40"/>
        <v>344.54360315000002</v>
      </c>
      <c r="G86" s="36">
        <f t="shared" si="40"/>
        <v>390.99951091000003</v>
      </c>
      <c r="H86" s="36">
        <f t="shared" si="40"/>
        <v>905.06010980000019</v>
      </c>
      <c r="I86" s="36">
        <f t="shared" si="40"/>
        <v>553.89361527999995</v>
      </c>
      <c r="J86" s="36">
        <f t="shared" si="40"/>
        <v>-1067.0018014499997</v>
      </c>
      <c r="K86" s="36">
        <f t="shared" si="40"/>
        <v>614.35492147999992</v>
      </c>
      <c r="L86" s="36">
        <f t="shared" si="40"/>
        <v>803.81337449</v>
      </c>
      <c r="M86" s="36">
        <f t="shared" si="40"/>
        <v>213.32906845999997</v>
      </c>
      <c r="N86" s="2">
        <v>72</v>
      </c>
    </row>
    <row r="87" spans="1:14" ht="13.35" customHeight="1" x14ac:dyDescent="0.2">
      <c r="A87" s="1">
        <v>73</v>
      </c>
      <c r="B87" s="3" t="s">
        <v>62</v>
      </c>
      <c r="C87" s="36">
        <f>SUM(D87,E87,F87,G87)</f>
        <v>-122.98143691999999</v>
      </c>
      <c r="D87" s="36">
        <v>-172.18625949999998</v>
      </c>
      <c r="E87" s="36">
        <v>39.0013863</v>
      </c>
      <c r="F87" s="36">
        <v>-45.951617880000001</v>
      </c>
      <c r="G87" s="36">
        <v>56.155054159999999</v>
      </c>
      <c r="H87" s="36">
        <f>SUM(I87,J87,K87,L87)</f>
        <v>166.8608074</v>
      </c>
      <c r="I87" s="36">
        <v>43.156578059999994</v>
      </c>
      <c r="J87" s="36">
        <v>-59.955037789999999</v>
      </c>
      <c r="K87" s="36">
        <v>-76.049679940000004</v>
      </c>
      <c r="L87" s="36">
        <v>259.70894707000002</v>
      </c>
      <c r="M87" s="36">
        <v>-24.611603469999999</v>
      </c>
      <c r="N87" s="2">
        <v>73</v>
      </c>
    </row>
    <row r="88" spans="1:14" ht="13.35" customHeight="1" x14ac:dyDescent="0.2">
      <c r="A88" s="1">
        <v>74</v>
      </c>
      <c r="B88" s="3" t="s">
        <v>94</v>
      </c>
      <c r="C88" s="36">
        <f t="shared" ref="C88:C92" si="41">SUM(D88,E88,F88,G88)</f>
        <v>1179.9067013699998</v>
      </c>
      <c r="D88" s="36">
        <v>591.06991287999995</v>
      </c>
      <c r="E88" s="36">
        <v>300.30293733999997</v>
      </c>
      <c r="F88" s="36">
        <v>512.75328230000002</v>
      </c>
      <c r="G88" s="36">
        <v>-224.21943114999999</v>
      </c>
      <c r="H88" s="36">
        <f t="shared" ref="H88:H89" si="42">SUM(I88,J88,K88,L88)</f>
        <v>234.98217902000022</v>
      </c>
      <c r="I88" s="36">
        <v>661.75313484999992</v>
      </c>
      <c r="J88" s="36">
        <v>-1401.2446354999997</v>
      </c>
      <c r="K88" s="36">
        <v>551.64936226999998</v>
      </c>
      <c r="L88" s="36">
        <v>422.82431740000004</v>
      </c>
      <c r="M88" s="36">
        <v>41.752388120000006</v>
      </c>
      <c r="N88" s="2">
        <v>74</v>
      </c>
    </row>
    <row r="89" spans="1:14" ht="13.35" customHeight="1" x14ac:dyDescent="0.2">
      <c r="A89" s="1">
        <v>75</v>
      </c>
      <c r="B89" s="3" t="s">
        <v>95</v>
      </c>
      <c r="C89" s="36">
        <f t="shared" si="41"/>
        <v>1397.2911111100002</v>
      </c>
      <c r="D89" s="36">
        <v>700.28243736000002</v>
      </c>
      <c r="E89" s="36">
        <v>260.20284712</v>
      </c>
      <c r="F89" s="36">
        <v>-122.25806126999998</v>
      </c>
      <c r="G89" s="36">
        <v>559.06388790000005</v>
      </c>
      <c r="H89" s="36">
        <f t="shared" si="42"/>
        <v>503.21712337999998</v>
      </c>
      <c r="I89" s="36">
        <v>-151.01609762999999</v>
      </c>
      <c r="J89" s="36">
        <v>394.19787184</v>
      </c>
      <c r="K89" s="36">
        <v>138.75523914999997</v>
      </c>
      <c r="L89" s="36">
        <v>121.28011001999998</v>
      </c>
      <c r="M89" s="36">
        <v>196.18828380999997</v>
      </c>
      <c r="N89" s="2">
        <v>75</v>
      </c>
    </row>
    <row r="90" spans="1:14" ht="13.5" customHeight="1" x14ac:dyDescent="0.2">
      <c r="A90" s="1">
        <v>76</v>
      </c>
      <c r="B90" s="3" t="s">
        <v>63</v>
      </c>
      <c r="C90" s="38">
        <f>SUM(C91,C92)</f>
        <v>-461.50438797999914</v>
      </c>
      <c r="D90" s="38">
        <f t="shared" ref="D90:M90" si="43">SUM(D91,D92)</f>
        <v>1750.6051078200001</v>
      </c>
      <c r="E90" s="38">
        <f t="shared" si="43"/>
        <v>-1167.2507464199998</v>
      </c>
      <c r="F90" s="38">
        <f t="shared" si="43"/>
        <v>-394.24121816000002</v>
      </c>
      <c r="G90" s="38">
        <f t="shared" si="43"/>
        <v>-650.61753122000005</v>
      </c>
      <c r="H90" s="38">
        <f t="shared" si="43"/>
        <v>-5198.1010644899998</v>
      </c>
      <c r="I90" s="38">
        <f t="shared" si="43"/>
        <v>-3051.8819001699999</v>
      </c>
      <c r="J90" s="38">
        <f t="shared" si="43"/>
        <v>-794.92185391999999</v>
      </c>
      <c r="K90" s="38">
        <f t="shared" si="43"/>
        <v>-1609.34852697</v>
      </c>
      <c r="L90" s="38">
        <f t="shared" si="43"/>
        <v>258.05121657000001</v>
      </c>
      <c r="M90" s="38">
        <f t="shared" si="43"/>
        <v>81.926466599999799</v>
      </c>
      <c r="N90" s="2">
        <v>76</v>
      </c>
    </row>
    <row r="91" spans="1:14" ht="13.35" customHeight="1" x14ac:dyDescent="0.2">
      <c r="A91" s="1">
        <v>77</v>
      </c>
      <c r="B91" s="3" t="s">
        <v>64</v>
      </c>
      <c r="C91" s="36">
        <f t="shared" si="41"/>
        <v>-3547.8027285399999</v>
      </c>
      <c r="D91" s="36">
        <v>-1749.1650877200002</v>
      </c>
      <c r="E91" s="36">
        <v>-1114.1735927799998</v>
      </c>
      <c r="F91" s="36">
        <v>-65.239105150000029</v>
      </c>
      <c r="G91" s="36">
        <v>-619.22494289000008</v>
      </c>
      <c r="H91" s="36">
        <f t="shared" ref="H91:H92" si="44">SUM(I91,J91,K91,L91)</f>
        <v>-5333.88867338</v>
      </c>
      <c r="I91" s="36">
        <v>-2531.1322092199998</v>
      </c>
      <c r="J91" s="36">
        <v>-579.65451000999997</v>
      </c>
      <c r="K91" s="36">
        <v>-2236.88937584</v>
      </c>
      <c r="L91" s="36">
        <v>13.787421690000031</v>
      </c>
      <c r="M91" s="36">
        <v>909.21911190999981</v>
      </c>
      <c r="N91" s="2">
        <v>77</v>
      </c>
    </row>
    <row r="92" spans="1:14" ht="13.35" customHeight="1" x14ac:dyDescent="0.2">
      <c r="A92" s="1">
        <v>78</v>
      </c>
      <c r="B92" s="3" t="s">
        <v>65</v>
      </c>
      <c r="C92" s="36">
        <f t="shared" si="41"/>
        <v>3086.2983405600007</v>
      </c>
      <c r="D92" s="36">
        <v>3499.7701955400003</v>
      </c>
      <c r="E92" s="36">
        <v>-53.077153639999999</v>
      </c>
      <c r="F92" s="36">
        <v>-329.00211300999996</v>
      </c>
      <c r="G92" s="36">
        <v>-31.392588329999988</v>
      </c>
      <c r="H92" s="36">
        <f t="shared" si="44"/>
        <v>135.78760889000012</v>
      </c>
      <c r="I92" s="36">
        <v>-520.74969094999994</v>
      </c>
      <c r="J92" s="36">
        <v>-215.26734390999999</v>
      </c>
      <c r="K92" s="36">
        <v>627.5408488700001</v>
      </c>
      <c r="L92" s="36">
        <v>244.26379487999998</v>
      </c>
      <c r="M92" s="36">
        <v>-827.29264531000001</v>
      </c>
      <c r="N92" s="2">
        <v>78</v>
      </c>
    </row>
    <row r="93" spans="1:14" ht="13.5" customHeight="1" x14ac:dyDescent="0.2">
      <c r="A93" s="1">
        <v>79</v>
      </c>
      <c r="B93" s="3" t="s">
        <v>66</v>
      </c>
      <c r="C93" s="38">
        <f>SUM(C94,C99)</f>
        <v>1354.8515880200002</v>
      </c>
      <c r="D93" s="38">
        <f t="shared" ref="D93:M93" si="45">SUM(D94,D99)</f>
        <v>953.84362313999941</v>
      </c>
      <c r="E93" s="38">
        <f t="shared" si="45"/>
        <v>-1550.6586166900004</v>
      </c>
      <c r="F93" s="38">
        <f t="shared" si="45"/>
        <v>271.27889561999996</v>
      </c>
      <c r="G93" s="38">
        <f t="shared" si="45"/>
        <v>1680.3876859499992</v>
      </c>
      <c r="H93" s="38">
        <f t="shared" si="45"/>
        <v>4287.0970369500019</v>
      </c>
      <c r="I93" s="38">
        <f t="shared" si="45"/>
        <v>-213.08612339999945</v>
      </c>
      <c r="J93" s="38">
        <f t="shared" si="45"/>
        <v>977.35476854999979</v>
      </c>
      <c r="K93" s="38">
        <f t="shared" si="45"/>
        <v>1994.6031586000004</v>
      </c>
      <c r="L93" s="38">
        <f t="shared" si="45"/>
        <v>1528.2252331999996</v>
      </c>
      <c r="M93" s="38">
        <f t="shared" si="45"/>
        <v>751.02837971999998</v>
      </c>
      <c r="N93" s="2">
        <v>79</v>
      </c>
    </row>
    <row r="94" spans="1:14" ht="13.35" customHeight="1" x14ac:dyDescent="0.2">
      <c r="A94" s="1">
        <v>80</v>
      </c>
      <c r="B94" s="3" t="s">
        <v>67</v>
      </c>
      <c r="C94" s="36">
        <f>SUM(C95,C96,C97,C98)</f>
        <v>-4792.0533588499993</v>
      </c>
      <c r="D94" s="36">
        <f t="shared" ref="D94:M94" si="46">SUM(D95,D96,D97,D98)</f>
        <v>1991.9112306199995</v>
      </c>
      <c r="E94" s="36">
        <f t="shared" si="46"/>
        <v>-2022.5466333900001</v>
      </c>
      <c r="F94" s="36">
        <f t="shared" si="46"/>
        <v>-1779.2084198</v>
      </c>
      <c r="G94" s="36">
        <f t="shared" si="46"/>
        <v>-2982.2095362800005</v>
      </c>
      <c r="H94" s="36">
        <f t="shared" si="46"/>
        <v>-5067.3088358100003</v>
      </c>
      <c r="I94" s="36">
        <f t="shared" si="46"/>
        <v>-2560.7245947199999</v>
      </c>
      <c r="J94" s="36">
        <f t="shared" si="46"/>
        <v>-2253.3980734700003</v>
      </c>
      <c r="K94" s="36">
        <f t="shared" si="46"/>
        <v>-155.60103721999991</v>
      </c>
      <c r="L94" s="36">
        <f t="shared" si="46"/>
        <v>-97.585130400000168</v>
      </c>
      <c r="M94" s="36">
        <f t="shared" si="46"/>
        <v>-3309.4482498299999</v>
      </c>
      <c r="N94" s="2">
        <v>80</v>
      </c>
    </row>
    <row r="95" spans="1:14" ht="13.35" customHeight="1" x14ac:dyDescent="0.2">
      <c r="A95" s="1">
        <v>81</v>
      </c>
      <c r="B95" s="3" t="s">
        <v>68</v>
      </c>
      <c r="C95" s="36">
        <f t="shared" ref="C95:C104" si="47">SUM(D95,E95,F95,G95)</f>
        <v>-1058.9100101700001</v>
      </c>
      <c r="D95" s="36">
        <v>58.793278210000004</v>
      </c>
      <c r="E95" s="36">
        <v>-373.01230998</v>
      </c>
      <c r="F95" s="36">
        <v>-193.62860443000002</v>
      </c>
      <c r="G95" s="36">
        <v>-551.06237397000007</v>
      </c>
      <c r="H95" s="36">
        <f t="shared" ref="H95:H98" si="48">SUM(I95,J95,K95,L95)</f>
        <v>-845.48589414000003</v>
      </c>
      <c r="I95" s="36">
        <v>-379.84888057999996</v>
      </c>
      <c r="J95" s="36">
        <v>-165.41529381000001</v>
      </c>
      <c r="K95" s="36">
        <v>-146.34135085999998</v>
      </c>
      <c r="L95" s="36">
        <v>-153.88036889</v>
      </c>
      <c r="M95" s="36">
        <v>-94.987930720000008</v>
      </c>
      <c r="N95" s="2">
        <v>81</v>
      </c>
    </row>
    <row r="96" spans="1:14" ht="13.35" customHeight="1" x14ac:dyDescent="0.2">
      <c r="A96" s="1">
        <v>82</v>
      </c>
      <c r="B96" s="3" t="s">
        <v>69</v>
      </c>
      <c r="C96" s="36">
        <f t="shared" si="47"/>
        <v>-4998.93703362</v>
      </c>
      <c r="D96" s="36">
        <v>-1084.37771821</v>
      </c>
      <c r="E96" s="36">
        <v>-1123.1363229799999</v>
      </c>
      <c r="F96" s="36">
        <v>-1520.19011409</v>
      </c>
      <c r="G96" s="36">
        <v>-1271.2328783400001</v>
      </c>
      <c r="H96" s="36">
        <f t="shared" si="48"/>
        <v>-4108.9979397500001</v>
      </c>
      <c r="I96" s="36">
        <v>-1782.13698391</v>
      </c>
      <c r="J96" s="36">
        <v>-1517.90675068</v>
      </c>
      <c r="K96" s="36">
        <v>-311.68911992999995</v>
      </c>
      <c r="L96" s="36">
        <v>-497.26508522999995</v>
      </c>
      <c r="M96" s="36">
        <v>-1417.50756525</v>
      </c>
      <c r="N96" s="2">
        <v>82</v>
      </c>
    </row>
    <row r="97" spans="1:14" ht="13.35" customHeight="1" x14ac:dyDescent="0.2">
      <c r="A97" s="1">
        <v>83</v>
      </c>
      <c r="B97" s="3" t="s">
        <v>70</v>
      </c>
      <c r="C97" s="36">
        <f t="shared" si="47"/>
        <v>1201.8707278199995</v>
      </c>
      <c r="D97" s="36">
        <v>3028.9104184099997</v>
      </c>
      <c r="E97" s="36">
        <v>-476.74266867</v>
      </c>
      <c r="F97" s="36">
        <v>-65.09455487999999</v>
      </c>
      <c r="G97" s="36">
        <v>-1285.2024670400001</v>
      </c>
      <c r="H97" s="36">
        <f t="shared" si="48"/>
        <v>-153.06268977000025</v>
      </c>
      <c r="I97" s="36">
        <v>-183.39922743</v>
      </c>
      <c r="J97" s="36">
        <v>-355.80607208000009</v>
      </c>
      <c r="K97" s="36">
        <v>39.43478220999998</v>
      </c>
      <c r="L97" s="36">
        <v>346.7078275299998</v>
      </c>
      <c r="M97" s="36">
        <v>-1731.7937942800002</v>
      </c>
      <c r="N97" s="2">
        <v>83</v>
      </c>
    </row>
    <row r="98" spans="1:14" ht="13.35" customHeight="1" x14ac:dyDescent="0.2">
      <c r="A98" s="1">
        <v>84</v>
      </c>
      <c r="B98" s="3" t="s">
        <v>71</v>
      </c>
      <c r="C98" s="36">
        <f t="shared" si="47"/>
        <v>63.922957120000028</v>
      </c>
      <c r="D98" s="36">
        <v>-11.414747789999993</v>
      </c>
      <c r="E98" s="36">
        <v>-49.655331759999996</v>
      </c>
      <c r="F98" s="36">
        <v>-0.29514639999999998</v>
      </c>
      <c r="G98" s="36">
        <v>125.28818307000002</v>
      </c>
      <c r="H98" s="36">
        <f t="shared" si="48"/>
        <v>40.237687850000015</v>
      </c>
      <c r="I98" s="36">
        <v>-215.33950280000002</v>
      </c>
      <c r="J98" s="36">
        <v>-214.26995690000001</v>
      </c>
      <c r="K98" s="36">
        <v>262.99465136000003</v>
      </c>
      <c r="L98" s="36">
        <v>206.85249618999998</v>
      </c>
      <c r="M98" s="36">
        <v>-65.158959580000001</v>
      </c>
      <c r="N98" s="2">
        <v>84</v>
      </c>
    </row>
    <row r="99" spans="1:14" ht="13.35" customHeight="1" x14ac:dyDescent="0.2">
      <c r="A99" s="1">
        <v>85</v>
      </c>
      <c r="B99" s="3" t="s">
        <v>72</v>
      </c>
      <c r="C99" s="36">
        <f>SUM(C100,C101,C102,C103)</f>
        <v>6146.9049468699995</v>
      </c>
      <c r="D99" s="36">
        <f t="shared" ref="D99:M99" si="49">SUM(D100,D101,D102,D103)</f>
        <v>-1038.0676074800001</v>
      </c>
      <c r="E99" s="36">
        <f t="shared" si="49"/>
        <v>471.88801669999975</v>
      </c>
      <c r="F99" s="36">
        <f t="shared" si="49"/>
        <v>2050.48731542</v>
      </c>
      <c r="G99" s="36">
        <f t="shared" si="49"/>
        <v>4662.5972222299997</v>
      </c>
      <c r="H99" s="36">
        <f t="shared" si="49"/>
        <v>9354.4058727600022</v>
      </c>
      <c r="I99" s="36">
        <f t="shared" si="49"/>
        <v>2347.6384713200005</v>
      </c>
      <c r="J99" s="36">
        <f t="shared" si="49"/>
        <v>3230.7528420200001</v>
      </c>
      <c r="K99" s="36">
        <f t="shared" si="49"/>
        <v>2150.2041958200002</v>
      </c>
      <c r="L99" s="36">
        <f t="shared" si="49"/>
        <v>1625.8103635999998</v>
      </c>
      <c r="M99" s="36">
        <f t="shared" si="49"/>
        <v>4060.4766295499999</v>
      </c>
      <c r="N99" s="2">
        <v>85</v>
      </c>
    </row>
    <row r="100" spans="1:14" ht="13.35" customHeight="1" x14ac:dyDescent="0.2">
      <c r="A100" s="1">
        <v>86</v>
      </c>
      <c r="B100" s="3" t="s">
        <v>73</v>
      </c>
      <c r="C100" s="36">
        <f t="shared" si="47"/>
        <v>1063.63244734</v>
      </c>
      <c r="D100" s="36">
        <v>36.795517900000007</v>
      </c>
      <c r="E100" s="36">
        <v>224.11209786999999</v>
      </c>
      <c r="F100" s="36">
        <v>113.93861557</v>
      </c>
      <c r="G100" s="36">
        <v>688.78621599999997</v>
      </c>
      <c r="H100" s="36">
        <f t="shared" ref="H100:H104" si="50">SUM(I100,J100,K100,L100)</f>
        <v>654.86064738000005</v>
      </c>
      <c r="I100" s="36">
        <v>475.41143539000001</v>
      </c>
      <c r="J100" s="36">
        <v>97.350348820000008</v>
      </c>
      <c r="K100" s="36">
        <v>35.284560669999998</v>
      </c>
      <c r="L100" s="36">
        <v>46.814302499999997</v>
      </c>
      <c r="M100" s="36">
        <v>68.41370280000001</v>
      </c>
      <c r="N100" s="2">
        <v>86</v>
      </c>
    </row>
    <row r="101" spans="1:14" ht="13.35" customHeight="1" x14ac:dyDescent="0.2">
      <c r="A101" s="1">
        <v>87</v>
      </c>
      <c r="B101" s="3" t="s">
        <v>74</v>
      </c>
      <c r="C101" s="36">
        <f t="shared" si="47"/>
        <v>3380.50563487</v>
      </c>
      <c r="D101" s="36">
        <v>-1061.1732461500001</v>
      </c>
      <c r="E101" s="36">
        <v>293.26931832999992</v>
      </c>
      <c r="F101" s="36">
        <v>305.41666810000009</v>
      </c>
      <c r="G101" s="36">
        <v>3842.9928945900001</v>
      </c>
      <c r="H101" s="36">
        <f t="shared" si="50"/>
        <v>3988.6107452800006</v>
      </c>
      <c r="I101" s="36">
        <v>-305.1966413799999</v>
      </c>
      <c r="J101" s="36">
        <v>1197.9279084099999</v>
      </c>
      <c r="K101" s="36">
        <v>1784.4136255500002</v>
      </c>
      <c r="L101" s="36">
        <v>1311.4658526999999</v>
      </c>
      <c r="M101" s="36">
        <v>862.7276214499999</v>
      </c>
      <c r="N101" s="2">
        <v>87</v>
      </c>
    </row>
    <row r="102" spans="1:14" ht="13.35" customHeight="1" x14ac:dyDescent="0.2">
      <c r="A102" s="1">
        <v>88</v>
      </c>
      <c r="B102" s="3" t="s">
        <v>75</v>
      </c>
      <c r="C102" s="36">
        <f t="shared" si="47"/>
        <v>1624.9808729999995</v>
      </c>
      <c r="D102" s="36">
        <v>86.220897239999999</v>
      </c>
      <c r="E102" s="36">
        <v>-236.49759964000012</v>
      </c>
      <c r="F102" s="36">
        <v>1592.6290401899998</v>
      </c>
      <c r="G102" s="36">
        <v>182.62853520999994</v>
      </c>
      <c r="H102" s="36">
        <f t="shared" si="50"/>
        <v>4624.2983118300008</v>
      </c>
      <c r="I102" s="36">
        <v>1929.5874727700002</v>
      </c>
      <c r="J102" s="36">
        <v>1698.4962609100003</v>
      </c>
      <c r="K102" s="36">
        <v>638.53129549000005</v>
      </c>
      <c r="L102" s="36">
        <v>357.68328265999997</v>
      </c>
      <c r="M102" s="36">
        <v>3010.2554488599999</v>
      </c>
      <c r="N102" s="2">
        <v>88</v>
      </c>
    </row>
    <row r="103" spans="1:14" ht="13.35" customHeight="1" x14ac:dyDescent="0.2">
      <c r="A103" s="1">
        <v>89</v>
      </c>
      <c r="B103" s="3" t="s">
        <v>76</v>
      </c>
      <c r="C103" s="36">
        <f t="shared" si="47"/>
        <v>77.785991660000008</v>
      </c>
      <c r="D103" s="36">
        <v>-99.910776470000002</v>
      </c>
      <c r="E103" s="36">
        <v>191.00420013999999</v>
      </c>
      <c r="F103" s="36">
        <v>38.502991559999998</v>
      </c>
      <c r="G103" s="36">
        <v>-51.81042356999999</v>
      </c>
      <c r="H103" s="36">
        <f t="shared" si="50"/>
        <v>86.636168269999956</v>
      </c>
      <c r="I103" s="36">
        <v>247.83620454000001</v>
      </c>
      <c r="J103" s="36">
        <v>236.97832388</v>
      </c>
      <c r="K103" s="36">
        <v>-308.02528589000002</v>
      </c>
      <c r="L103" s="36">
        <v>-90.153074260000011</v>
      </c>
      <c r="M103" s="36">
        <v>119.07985644</v>
      </c>
      <c r="N103" s="2">
        <v>89</v>
      </c>
    </row>
    <row r="104" spans="1:14" ht="13.35" customHeight="1" x14ac:dyDescent="0.2">
      <c r="A104" s="1">
        <v>90</v>
      </c>
      <c r="B104" s="3" t="s">
        <v>77</v>
      </c>
      <c r="C104" s="38">
        <f t="shared" si="47"/>
        <v>-115.63302765999947</v>
      </c>
      <c r="D104" s="38">
        <v>-1202.5337551799998</v>
      </c>
      <c r="E104" s="38">
        <v>2507.9960257400003</v>
      </c>
      <c r="F104" s="38">
        <v>7.9184880900000003</v>
      </c>
      <c r="G104" s="38">
        <v>-1429.0137863099999</v>
      </c>
      <c r="H104" s="38">
        <f t="shared" si="50"/>
        <v>2808.7264759</v>
      </c>
      <c r="I104" s="38">
        <v>1699.34683849</v>
      </c>
      <c r="J104" s="38">
        <v>395.04563854000003</v>
      </c>
      <c r="K104" s="38">
        <v>465.53869711000004</v>
      </c>
      <c r="L104" s="38">
        <v>248.79530175999997</v>
      </c>
      <c r="M104" s="38">
        <v>1614.7383406399999</v>
      </c>
      <c r="N104" s="2">
        <v>90</v>
      </c>
    </row>
    <row r="105" spans="1:14" ht="14.1" customHeight="1" x14ac:dyDescent="0.2">
      <c r="A105" s="1">
        <v>91</v>
      </c>
      <c r="B105" s="3" t="s">
        <v>78</v>
      </c>
      <c r="C105" s="37">
        <f>SUM(-C14,-C78)</f>
        <v>-3349.9719572200129</v>
      </c>
      <c r="D105" s="37">
        <f t="shared" ref="D105:M105" si="51">SUM(-D14,-D78)</f>
        <v>-2620.003225489997</v>
      </c>
      <c r="E105" s="37">
        <f t="shared" si="51"/>
        <v>-824.54715067999985</v>
      </c>
      <c r="F105" s="37">
        <f t="shared" si="51"/>
        <v>325.33979570999946</v>
      </c>
      <c r="G105" s="37">
        <f t="shared" si="51"/>
        <v>-230.7613767599961</v>
      </c>
      <c r="H105" s="37">
        <f t="shared" si="51"/>
        <v>-3540.2371575300031</v>
      </c>
      <c r="I105" s="37">
        <f t="shared" si="51"/>
        <v>1366.5058305400007</v>
      </c>
      <c r="J105" s="37">
        <f t="shared" si="51"/>
        <v>-1357.3142148100014</v>
      </c>
      <c r="K105" s="37">
        <f t="shared" si="51"/>
        <v>-828.16193399000122</v>
      </c>
      <c r="L105" s="37">
        <f t="shared" si="51"/>
        <v>-2721.2668392700007</v>
      </c>
      <c r="M105" s="37">
        <f t="shared" si="51"/>
        <v>-3725.982882329999</v>
      </c>
      <c r="N105" s="2">
        <v>91</v>
      </c>
    </row>
    <row r="106" spans="1:14" ht="6" customHeight="1" x14ac:dyDescent="0.2">
      <c r="A106" s="5"/>
      <c r="B106" s="6"/>
      <c r="C106" s="22"/>
      <c r="D106" s="22"/>
      <c r="E106" s="22"/>
      <c r="F106" s="22"/>
      <c r="G106" s="22"/>
      <c r="H106" s="22"/>
      <c r="I106" s="6"/>
      <c r="J106" s="6"/>
      <c r="K106" s="6"/>
      <c r="L106" s="6"/>
      <c r="M106" s="22"/>
      <c r="N106" s="7"/>
    </row>
    <row r="107" spans="1:14" ht="6" customHeight="1" x14ac:dyDescent="0.2">
      <c r="B107" s="21"/>
      <c r="C107" s="23"/>
      <c r="D107" s="23"/>
      <c r="E107" s="23"/>
      <c r="F107" s="23"/>
      <c r="G107" s="23"/>
      <c r="H107" s="23"/>
    </row>
    <row r="108" spans="1:14" ht="12.75" customHeight="1" x14ac:dyDescent="0.2">
      <c r="A108" s="13" t="s">
        <v>85</v>
      </c>
      <c r="C108" s="15"/>
      <c r="D108" s="15"/>
      <c r="E108" s="15"/>
      <c r="F108" s="15"/>
      <c r="G108" s="15"/>
      <c r="H108" s="15"/>
    </row>
    <row r="109" spans="1:14" ht="12.75" customHeight="1" x14ac:dyDescent="0.2">
      <c r="A109" s="39" t="s">
        <v>96</v>
      </c>
      <c r="C109" s="15"/>
      <c r="D109" s="15"/>
      <c r="E109" s="15"/>
      <c r="F109" s="15"/>
      <c r="G109" s="15"/>
      <c r="H109" s="15"/>
    </row>
    <row r="110" spans="1:14" ht="12.75" customHeight="1" x14ac:dyDescent="0.2">
      <c r="A110" s="13" t="s">
        <v>81</v>
      </c>
      <c r="C110" s="15"/>
      <c r="D110" s="15"/>
      <c r="E110" s="15"/>
      <c r="F110" s="15"/>
      <c r="G110" s="15"/>
      <c r="H110" s="15"/>
    </row>
    <row r="111" spans="1:14" ht="12.75" customHeight="1" x14ac:dyDescent="0.2">
      <c r="A111" s="16" t="s">
        <v>9</v>
      </c>
      <c r="C111" s="15"/>
      <c r="D111" s="15"/>
      <c r="E111" s="15"/>
      <c r="F111" s="15"/>
      <c r="G111" s="15"/>
      <c r="H111" s="15"/>
    </row>
    <row r="112" spans="1:14" ht="12.75" customHeight="1" x14ac:dyDescent="0.2">
      <c r="A112" s="16" t="s">
        <v>10</v>
      </c>
      <c r="C112" s="15"/>
      <c r="D112" s="15"/>
      <c r="E112" s="15"/>
      <c r="F112" s="15"/>
      <c r="G112" s="15"/>
      <c r="H112" s="15"/>
    </row>
    <row r="113" spans="1:8" ht="12.75" customHeight="1" x14ac:dyDescent="0.2">
      <c r="A113" s="17" t="s">
        <v>14</v>
      </c>
      <c r="C113" s="15"/>
      <c r="D113" s="15"/>
      <c r="E113" s="15"/>
      <c r="F113" s="15"/>
      <c r="G113" s="15"/>
      <c r="H113" s="15"/>
    </row>
    <row r="114" spans="1:8" ht="12.75" customHeight="1" x14ac:dyDescent="0.2">
      <c r="C114" s="15"/>
      <c r="D114" s="15"/>
      <c r="E114" s="15"/>
      <c r="F114" s="15"/>
      <c r="G114" s="15"/>
      <c r="H114" s="15"/>
    </row>
    <row r="115" spans="1:8" ht="12.75" customHeight="1" x14ac:dyDescent="0.2">
      <c r="C115" s="15"/>
      <c r="D115" s="15"/>
      <c r="E115" s="15"/>
      <c r="F115" s="15"/>
      <c r="G115" s="15"/>
      <c r="H115" s="15"/>
    </row>
    <row r="116" spans="1:8" ht="12.75" customHeight="1" x14ac:dyDescent="0.2">
      <c r="C116" s="15"/>
      <c r="D116" s="15"/>
      <c r="E116" s="15"/>
      <c r="F116" s="15"/>
      <c r="G116" s="15"/>
      <c r="H116" s="15"/>
    </row>
    <row r="117" spans="1:8" ht="12.75" customHeight="1" x14ac:dyDescent="0.2">
      <c r="C117" s="15"/>
      <c r="D117" s="15"/>
      <c r="E117" s="15"/>
      <c r="F117" s="15"/>
      <c r="G117" s="15"/>
      <c r="H117" s="15"/>
    </row>
    <row r="118" spans="1:8" ht="12.75" customHeight="1" x14ac:dyDescent="0.2">
      <c r="C118" s="15"/>
      <c r="D118" s="15"/>
      <c r="E118" s="15"/>
      <c r="F118" s="15"/>
      <c r="G118" s="15"/>
      <c r="H118" s="15"/>
    </row>
    <row r="119" spans="1:8" ht="12.75" customHeight="1" x14ac:dyDescent="0.2">
      <c r="C119" s="15"/>
      <c r="D119" s="15"/>
      <c r="E119" s="15"/>
      <c r="F119" s="15"/>
      <c r="G119" s="15"/>
      <c r="H119" s="15"/>
    </row>
    <row r="120" spans="1:8" ht="12.75" customHeight="1" x14ac:dyDescent="0.2">
      <c r="C120" s="14"/>
      <c r="D120" s="14"/>
      <c r="E120" s="14"/>
      <c r="F120" s="14"/>
      <c r="G120" s="14"/>
      <c r="H120" s="14"/>
    </row>
    <row r="121" spans="1:8" ht="12.75" customHeight="1" x14ac:dyDescent="0.2">
      <c r="C121" s="18"/>
      <c r="D121" s="18"/>
      <c r="E121" s="18"/>
      <c r="F121" s="18"/>
      <c r="G121" s="18"/>
      <c r="H121" s="18"/>
    </row>
    <row r="122" spans="1:8" ht="12.75" customHeight="1" x14ac:dyDescent="0.2">
      <c r="C122" s="18"/>
      <c r="D122" s="18"/>
      <c r="E122" s="18"/>
      <c r="F122" s="18"/>
      <c r="G122" s="18"/>
      <c r="H122" s="18"/>
    </row>
    <row r="123" spans="1:8" ht="12.75" customHeight="1" x14ac:dyDescent="0.2">
      <c r="C123" s="18"/>
      <c r="D123" s="18"/>
      <c r="E123" s="18"/>
      <c r="F123" s="18"/>
      <c r="G123" s="18"/>
      <c r="H123" s="18"/>
    </row>
    <row r="124" spans="1:8" ht="12.75" customHeight="1" x14ac:dyDescent="0.2">
      <c r="C124" s="18"/>
      <c r="D124" s="18"/>
      <c r="E124" s="18"/>
      <c r="F124" s="18"/>
      <c r="G124" s="18"/>
      <c r="H124" s="18"/>
    </row>
    <row r="125" spans="1:8" ht="12.75" customHeight="1" x14ac:dyDescent="0.2">
      <c r="C125" s="18"/>
      <c r="D125" s="18"/>
      <c r="E125" s="18"/>
      <c r="F125" s="18"/>
      <c r="G125" s="18"/>
      <c r="H125" s="18"/>
    </row>
    <row r="126" spans="1:8" ht="12.75" customHeight="1" x14ac:dyDescent="0.2">
      <c r="C126" s="14"/>
      <c r="D126" s="14"/>
      <c r="E126" s="14"/>
      <c r="F126" s="14"/>
      <c r="G126" s="14"/>
      <c r="H126" s="14"/>
    </row>
    <row r="127" spans="1:8" ht="12.75" customHeight="1" x14ac:dyDescent="0.2">
      <c r="C127" s="18"/>
      <c r="D127" s="18"/>
      <c r="E127" s="18"/>
      <c r="F127" s="18"/>
      <c r="G127" s="18"/>
      <c r="H127" s="18"/>
    </row>
    <row r="128" spans="1:8" ht="12.75" customHeight="1" x14ac:dyDescent="0.2">
      <c r="C128" s="14"/>
      <c r="D128" s="14"/>
      <c r="E128" s="14"/>
      <c r="F128" s="14"/>
      <c r="G128" s="14"/>
      <c r="H128" s="14"/>
    </row>
    <row r="129" spans="3:8" ht="12.75" customHeight="1" x14ac:dyDescent="0.2">
      <c r="C129" s="19"/>
      <c r="D129" s="19"/>
      <c r="E129" s="19"/>
      <c r="F129" s="19"/>
      <c r="G129" s="19"/>
      <c r="H129" s="19"/>
    </row>
    <row r="130" spans="3:8" ht="12.75" customHeight="1" x14ac:dyDescent="0.2">
      <c r="C130" s="18"/>
      <c r="D130" s="18"/>
      <c r="E130" s="18"/>
      <c r="F130" s="18"/>
      <c r="G130" s="18"/>
      <c r="H130" s="18"/>
    </row>
    <row r="131" spans="3:8" ht="12.75" customHeight="1" x14ac:dyDescent="0.2">
      <c r="C131" s="20"/>
      <c r="D131" s="20"/>
      <c r="E131" s="20"/>
      <c r="F131" s="20"/>
      <c r="G131" s="20"/>
      <c r="H131" s="20"/>
    </row>
    <row r="132" spans="3:8" ht="12.75" customHeight="1" x14ac:dyDescent="0.2">
      <c r="C132" s="18"/>
      <c r="D132" s="18"/>
      <c r="E132" s="18"/>
      <c r="F132" s="18"/>
      <c r="G132" s="18"/>
      <c r="H132" s="18"/>
    </row>
    <row r="133" spans="3:8" ht="12.75" customHeight="1" x14ac:dyDescent="0.2">
      <c r="C133" s="21"/>
      <c r="D133" s="21"/>
      <c r="E133" s="21"/>
      <c r="F133" s="21"/>
      <c r="G133" s="21"/>
      <c r="H133" s="21"/>
    </row>
    <row r="134" spans="3:8" ht="12.75" customHeight="1" x14ac:dyDescent="0.2">
      <c r="C134" s="19"/>
      <c r="D134" s="19"/>
      <c r="E134" s="19"/>
      <c r="F134" s="19"/>
      <c r="G134" s="19"/>
      <c r="H134" s="19"/>
    </row>
    <row r="135" spans="3:8" ht="12.75" customHeight="1" x14ac:dyDescent="0.2">
      <c r="C135" s="14"/>
      <c r="D135" s="14"/>
      <c r="E135" s="14"/>
      <c r="F135" s="14"/>
      <c r="G135" s="14"/>
      <c r="H135" s="14"/>
    </row>
    <row r="136" spans="3:8" ht="12.75" customHeight="1" x14ac:dyDescent="0.2">
      <c r="C136" s="20"/>
      <c r="D136" s="20"/>
      <c r="E136" s="20"/>
      <c r="F136" s="20"/>
      <c r="G136" s="20"/>
      <c r="H136" s="20"/>
    </row>
    <row r="137" spans="3:8" ht="12.75" customHeight="1" x14ac:dyDescent="0.2">
      <c r="C137" s="14"/>
      <c r="D137" s="14"/>
      <c r="E137" s="14"/>
      <c r="F137" s="14"/>
      <c r="G137" s="14"/>
      <c r="H137" s="14"/>
    </row>
    <row r="138" spans="3:8" ht="12.75" customHeight="1" x14ac:dyDescent="0.2">
      <c r="C138" s="14"/>
    </row>
    <row r="139" spans="3:8" ht="12.75" customHeight="1" x14ac:dyDescent="0.2">
      <c r="C139" s="14"/>
    </row>
    <row r="140" spans="3:8" ht="12.75" customHeight="1" x14ac:dyDescent="0.2">
      <c r="C140" s="14"/>
    </row>
    <row r="141" spans="3:8" ht="12.75" customHeight="1" x14ac:dyDescent="0.2">
      <c r="C141" s="14"/>
    </row>
    <row r="142" spans="3:8" ht="12.75" customHeight="1" x14ac:dyDescent="0.2">
      <c r="C142" s="14"/>
    </row>
    <row r="143" spans="3:8" ht="12.75" customHeight="1" x14ac:dyDescent="0.2">
      <c r="C143" s="14"/>
    </row>
    <row r="144" spans="3:8" ht="12.75" customHeight="1" x14ac:dyDescent="0.2">
      <c r="C144" s="14"/>
    </row>
    <row r="145" spans="3:3" ht="12.75" customHeight="1" x14ac:dyDescent="0.2">
      <c r="C145" s="14"/>
    </row>
    <row r="146" spans="3:3" ht="12.75" customHeight="1" x14ac:dyDescent="0.2">
      <c r="C146" s="14"/>
    </row>
    <row r="147" spans="3:3" ht="12.75" customHeight="1" x14ac:dyDescent="0.2">
      <c r="C147" s="14"/>
    </row>
    <row r="148" spans="3:3" ht="12.75" customHeight="1" x14ac:dyDescent="0.2">
      <c r="C148" s="14"/>
    </row>
    <row r="149" spans="3:3" ht="12.75" customHeight="1" x14ac:dyDescent="0.2">
      <c r="C149" s="14"/>
    </row>
    <row r="150" spans="3:3" ht="12.75" customHeight="1" x14ac:dyDescent="0.2">
      <c r="C150" s="14"/>
    </row>
    <row r="151" spans="3:3" ht="12.75" customHeight="1" x14ac:dyDescent="0.2">
      <c r="C151" s="14"/>
    </row>
    <row r="152" spans="3:3" ht="12.75" customHeight="1" x14ac:dyDescent="0.2">
      <c r="C152" s="14"/>
    </row>
    <row r="153" spans="3:3" ht="12.75" customHeight="1" x14ac:dyDescent="0.2">
      <c r="C153" s="14"/>
    </row>
    <row r="154" spans="3:3" ht="12.75" customHeight="1" x14ac:dyDescent="0.2">
      <c r="C154" s="14"/>
    </row>
    <row r="155" spans="3:3" ht="12.75" customHeight="1" x14ac:dyDescent="0.2">
      <c r="C155" s="14"/>
    </row>
    <row r="156" spans="3:3" ht="12.75" customHeight="1" x14ac:dyDescent="0.2">
      <c r="C156" s="14"/>
    </row>
    <row r="157" spans="3:3" ht="12.75" customHeight="1" x14ac:dyDescent="0.2">
      <c r="C157" s="14"/>
    </row>
    <row r="158" spans="3:3" ht="12.75" customHeight="1" x14ac:dyDescent="0.2">
      <c r="C158" s="14"/>
    </row>
    <row r="159" spans="3:3" ht="12.75" customHeight="1" x14ac:dyDescent="0.2">
      <c r="C159" s="14"/>
    </row>
    <row r="160" spans="3:3" ht="12.75" customHeight="1" x14ac:dyDescent="0.2">
      <c r="C160" s="14"/>
    </row>
    <row r="161" spans="3:3" ht="12.75" customHeight="1" x14ac:dyDescent="0.2">
      <c r="C161" s="14"/>
    </row>
    <row r="162" spans="3:3" ht="12.75" customHeight="1" x14ac:dyDescent="0.2">
      <c r="C162" s="14"/>
    </row>
    <row r="163" spans="3:3" ht="12.75" customHeight="1" x14ac:dyDescent="0.2">
      <c r="C163" s="14"/>
    </row>
    <row r="164" spans="3:3" ht="12.75" customHeight="1" x14ac:dyDescent="0.2">
      <c r="C164" s="14"/>
    </row>
    <row r="165" spans="3:3" ht="12.75" customHeight="1" x14ac:dyDescent="0.2">
      <c r="C165" s="14"/>
    </row>
    <row r="166" spans="3:3" ht="12.75" customHeight="1" x14ac:dyDescent="0.2">
      <c r="C166" s="14"/>
    </row>
    <row r="167" spans="3:3" ht="12.75" customHeight="1" x14ac:dyDescent="0.2">
      <c r="C167" s="14"/>
    </row>
    <row r="168" spans="3:3" ht="12.75" customHeight="1" x14ac:dyDescent="0.2">
      <c r="C168" s="14"/>
    </row>
    <row r="169" spans="3:3" ht="12.75" customHeight="1" x14ac:dyDescent="0.2">
      <c r="C169" s="14"/>
    </row>
    <row r="170" spans="3:3" ht="12.75" customHeight="1" x14ac:dyDescent="0.2">
      <c r="C170" s="14"/>
    </row>
    <row r="171" spans="3:3" ht="12.75" customHeight="1" x14ac:dyDescent="0.2">
      <c r="C171" s="14"/>
    </row>
    <row r="172" spans="3:3" ht="12.75" customHeight="1" x14ac:dyDescent="0.2">
      <c r="C172" s="14"/>
    </row>
    <row r="173" spans="3:3" ht="12.75" customHeight="1" x14ac:dyDescent="0.2">
      <c r="C173" s="14"/>
    </row>
    <row r="174" spans="3:3" ht="12.75" customHeight="1" x14ac:dyDescent="0.2">
      <c r="C174" s="14"/>
    </row>
    <row r="175" spans="3:3" ht="12.75" customHeight="1" x14ac:dyDescent="0.2">
      <c r="C175" s="14"/>
    </row>
    <row r="176" spans="3:3" ht="12.75" customHeight="1" x14ac:dyDescent="0.2">
      <c r="C176" s="14"/>
    </row>
    <row r="177" spans="3:3" ht="12.75" customHeight="1" x14ac:dyDescent="0.2">
      <c r="C177" s="14"/>
    </row>
    <row r="178" spans="3:3" ht="12.75" customHeight="1" x14ac:dyDescent="0.2">
      <c r="C178" s="14"/>
    </row>
    <row r="179" spans="3:3" ht="12.75" customHeight="1" x14ac:dyDescent="0.2">
      <c r="C179" s="14"/>
    </row>
    <row r="180" spans="3:3" ht="12.75" customHeight="1" x14ac:dyDescent="0.2">
      <c r="C180" s="14"/>
    </row>
    <row r="181" spans="3:3" ht="12.75" customHeight="1" x14ac:dyDescent="0.2">
      <c r="C181" s="14"/>
    </row>
    <row r="182" spans="3:3" ht="12.75" customHeight="1" x14ac:dyDescent="0.2">
      <c r="C182" s="14"/>
    </row>
    <row r="183" spans="3:3" ht="12.75" customHeight="1" x14ac:dyDescent="0.2">
      <c r="C183" s="14"/>
    </row>
    <row r="184" spans="3:3" ht="12.75" customHeight="1" x14ac:dyDescent="0.2">
      <c r="C184" s="14"/>
    </row>
    <row r="185" spans="3:3" ht="12.75" customHeight="1" x14ac:dyDescent="0.2">
      <c r="C185" s="14"/>
    </row>
    <row r="186" spans="3:3" ht="12.75" customHeight="1" x14ac:dyDescent="0.2">
      <c r="C186" s="14"/>
    </row>
    <row r="187" spans="3:3" ht="12.75" customHeight="1" x14ac:dyDescent="0.2">
      <c r="C187" s="14"/>
    </row>
    <row r="188" spans="3:3" ht="12.75" customHeight="1" x14ac:dyDescent="0.2">
      <c r="C188" s="14"/>
    </row>
    <row r="189" spans="3:3" ht="12.75" customHeight="1" x14ac:dyDescent="0.2">
      <c r="C189" s="14"/>
    </row>
    <row r="190" spans="3:3" ht="12.75" customHeight="1" x14ac:dyDescent="0.2">
      <c r="C190" s="14"/>
    </row>
    <row r="191" spans="3:3" ht="12.75" customHeight="1" x14ac:dyDescent="0.2">
      <c r="C191" s="14"/>
    </row>
    <row r="192" spans="3:3" ht="12.75" customHeight="1" x14ac:dyDescent="0.2">
      <c r="C192" s="14"/>
    </row>
    <row r="193" spans="3:3" ht="12.75" customHeight="1" x14ac:dyDescent="0.2">
      <c r="C193" s="14"/>
    </row>
    <row r="194" spans="3:3" ht="12.75" customHeight="1" x14ac:dyDescent="0.2">
      <c r="C194" s="14"/>
    </row>
    <row r="195" spans="3:3" ht="12.75" customHeight="1" x14ac:dyDescent="0.2">
      <c r="C195" s="14"/>
    </row>
    <row r="196" spans="3:3" ht="12.75" customHeight="1" x14ac:dyDescent="0.2">
      <c r="C196" s="14"/>
    </row>
    <row r="197" spans="3:3" ht="12.75" customHeight="1" x14ac:dyDescent="0.2">
      <c r="C197" s="14"/>
    </row>
    <row r="198" spans="3:3" ht="12.75" customHeight="1" x14ac:dyDescent="0.2">
      <c r="C198" s="14"/>
    </row>
    <row r="199" spans="3:3" ht="12.75" customHeight="1" x14ac:dyDescent="0.2">
      <c r="C199" s="14"/>
    </row>
    <row r="200" spans="3:3" ht="12.75" customHeight="1" x14ac:dyDescent="0.2">
      <c r="C200" s="14"/>
    </row>
    <row r="201" spans="3:3" ht="12.75" customHeight="1" x14ac:dyDescent="0.2">
      <c r="C201" s="14"/>
    </row>
    <row r="202" spans="3:3" ht="12.75" customHeight="1" x14ac:dyDescent="0.2">
      <c r="C202" s="14"/>
    </row>
    <row r="203" spans="3:3" ht="12.75" customHeight="1" x14ac:dyDescent="0.2">
      <c r="C203" s="14"/>
    </row>
    <row r="204" spans="3:3" ht="12.75" customHeight="1" x14ac:dyDescent="0.2">
      <c r="C204" s="14"/>
    </row>
    <row r="205" spans="3:3" ht="12.75" customHeight="1" x14ac:dyDescent="0.2">
      <c r="C205" s="14"/>
    </row>
    <row r="206" spans="3:3" ht="12.75" customHeight="1" x14ac:dyDescent="0.2">
      <c r="C206" s="14"/>
    </row>
    <row r="207" spans="3:3" ht="12.75" customHeight="1" x14ac:dyDescent="0.2">
      <c r="C207" s="14"/>
    </row>
    <row r="208" spans="3:3" ht="12.75" customHeight="1" x14ac:dyDescent="0.2">
      <c r="C208" s="14"/>
    </row>
    <row r="209" spans="3:3" ht="12.75" customHeight="1" x14ac:dyDescent="0.2">
      <c r="C209" s="14"/>
    </row>
    <row r="210" spans="3:3" ht="12.75" customHeight="1" x14ac:dyDescent="0.2">
      <c r="C210" s="14"/>
    </row>
    <row r="211" spans="3:3" ht="12.75" customHeight="1" x14ac:dyDescent="0.2">
      <c r="C211" s="14"/>
    </row>
    <row r="212" spans="3:3" ht="12.75" customHeight="1" x14ac:dyDescent="0.2">
      <c r="C212" s="14"/>
    </row>
    <row r="213" spans="3:3" ht="12.75" customHeight="1" x14ac:dyDescent="0.2">
      <c r="C213" s="14"/>
    </row>
    <row r="214" spans="3:3" ht="12.75" customHeight="1" x14ac:dyDescent="0.2">
      <c r="C214" s="14"/>
    </row>
    <row r="215" spans="3:3" ht="12.75" customHeight="1" x14ac:dyDescent="0.2">
      <c r="C215" s="14"/>
    </row>
    <row r="216" spans="3:3" ht="12.75" customHeight="1" x14ac:dyDescent="0.2">
      <c r="C216" s="14"/>
    </row>
    <row r="217" spans="3:3" ht="12.75" customHeight="1" x14ac:dyDescent="0.2">
      <c r="C217" s="14"/>
    </row>
    <row r="218" spans="3:3" ht="12.75" customHeight="1" x14ac:dyDescent="0.2">
      <c r="C218" s="14"/>
    </row>
    <row r="219" spans="3:3" ht="12.75" customHeight="1" x14ac:dyDescent="0.2">
      <c r="C219" s="14"/>
    </row>
    <row r="220" spans="3:3" ht="12.75" customHeight="1" x14ac:dyDescent="0.2">
      <c r="C220" s="14"/>
    </row>
    <row r="221" spans="3:3" ht="12.75" customHeight="1" x14ac:dyDescent="0.2">
      <c r="C221" s="14"/>
    </row>
    <row r="222" spans="3:3" ht="12.75" customHeight="1" x14ac:dyDescent="0.2">
      <c r="C222" s="14"/>
    </row>
    <row r="223" spans="3:3" ht="12.75" customHeight="1" x14ac:dyDescent="0.2">
      <c r="C223" s="14"/>
    </row>
    <row r="224" spans="3:3" ht="12.75" customHeight="1" x14ac:dyDescent="0.2">
      <c r="C224" s="14"/>
    </row>
    <row r="225" spans="3:3" ht="12.75" customHeight="1" x14ac:dyDescent="0.2">
      <c r="C225" s="14"/>
    </row>
    <row r="226" spans="3:3" ht="12.75" customHeight="1" x14ac:dyDescent="0.2">
      <c r="C226" s="14"/>
    </row>
    <row r="227" spans="3:3" ht="12.75" customHeight="1" x14ac:dyDescent="0.2">
      <c r="C227" s="14"/>
    </row>
    <row r="228" spans="3:3" ht="12.75" customHeight="1" x14ac:dyDescent="0.2">
      <c r="C228" s="14"/>
    </row>
    <row r="229" spans="3:3" ht="12.75" customHeight="1" x14ac:dyDescent="0.2">
      <c r="C229" s="14"/>
    </row>
    <row r="230" spans="3:3" ht="12.75" customHeight="1" x14ac:dyDescent="0.2">
      <c r="C230" s="14"/>
    </row>
    <row r="231" spans="3:3" ht="12.75" customHeight="1" x14ac:dyDescent="0.2">
      <c r="C231" s="14"/>
    </row>
    <row r="232" spans="3:3" ht="12.75" customHeight="1" x14ac:dyDescent="0.2">
      <c r="C232" s="14"/>
    </row>
    <row r="233" spans="3:3" ht="12.75" customHeight="1" x14ac:dyDescent="0.2">
      <c r="C233" s="14"/>
    </row>
    <row r="234" spans="3:3" ht="12.75" customHeight="1" x14ac:dyDescent="0.2">
      <c r="C234" s="14"/>
    </row>
    <row r="235" spans="3:3" ht="12.75" customHeight="1" x14ac:dyDescent="0.2">
      <c r="C235" s="14"/>
    </row>
    <row r="236" spans="3:3" ht="12.75" customHeight="1" x14ac:dyDescent="0.2">
      <c r="C236" s="14"/>
    </row>
    <row r="237" spans="3:3" ht="12.75" customHeight="1" x14ac:dyDescent="0.2">
      <c r="C237" s="14"/>
    </row>
    <row r="238" spans="3:3" ht="12.75" customHeight="1" x14ac:dyDescent="0.2">
      <c r="C238" s="14"/>
    </row>
    <row r="239" spans="3:3" ht="12.75" customHeight="1" x14ac:dyDescent="0.2">
      <c r="C239" s="14"/>
    </row>
    <row r="240" spans="3:3" ht="12.75" customHeight="1" x14ac:dyDescent="0.2">
      <c r="C240" s="14"/>
    </row>
    <row r="241" spans="3:3" ht="12.75" customHeight="1" x14ac:dyDescent="0.2">
      <c r="C241" s="14"/>
    </row>
    <row r="242" spans="3:3" ht="12.75" customHeight="1" x14ac:dyDescent="0.2">
      <c r="C242" s="14"/>
    </row>
    <row r="243" spans="3:3" ht="12.75" customHeight="1" x14ac:dyDescent="0.2">
      <c r="C243" s="14"/>
    </row>
    <row r="244" spans="3:3" ht="12.75" customHeight="1" x14ac:dyDescent="0.2">
      <c r="C244" s="14"/>
    </row>
  </sheetData>
  <mergeCells count="19">
    <mergeCell ref="A8:A12"/>
    <mergeCell ref="C8:G8"/>
    <mergeCell ref="H8:M8"/>
    <mergeCell ref="N8:N12"/>
    <mergeCell ref="C9:G9"/>
    <mergeCell ref="H9:M9"/>
    <mergeCell ref="C10:G10"/>
    <mergeCell ref="H10:L10"/>
    <mergeCell ref="C11:C12"/>
    <mergeCell ref="D11:G11"/>
    <mergeCell ref="H11:H12"/>
    <mergeCell ref="I11:L11"/>
    <mergeCell ref="M11:M12"/>
    <mergeCell ref="A1:G1"/>
    <mergeCell ref="H1:N1"/>
    <mergeCell ref="A2:G2"/>
    <mergeCell ref="H2:N2"/>
    <mergeCell ref="A3:G3"/>
    <mergeCell ref="H3:N3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pageOrder="overThenDown" orientation="portrait" r:id="rId1"/>
  <headerFooter alignWithMargins="0"/>
  <ignoredErrors>
    <ignoredError sqref="C29:M10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2026-06-23T16:48:33Z</cp:lastPrinted>
  <dcterms:created xsi:type="dcterms:W3CDTF">2018-11-21T20:09:16Z</dcterms:created>
  <dcterms:modified xsi:type="dcterms:W3CDTF">2026-06-23T17:05:26Z</dcterms:modified>
</cp:coreProperties>
</file>